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count_Balance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ifference">#REF!</definedName>
    <definedName name="Disaggregations">#REF!</definedName>
    <definedName name="Expected_balance">#REF!</definedName>
    <definedName name="IV100000">#REF!</definedName>
    <definedName name="IV70000">'[2]konto 14'!$IV$65536</definedName>
    <definedName name="IV99999">#REF!</definedName>
    <definedName name="Monetary_Precision">#REF!</definedName>
    <definedName name="nhut">#REF!</definedName>
    <definedName name="njuu">#REF!</definedName>
    <definedName name="PDVK">#REF!</definedName>
    <definedName name="_xlnm.Print_Area" localSheetId="5">'Bilješke'!$A$1:$J$52</definedName>
    <definedName name="_xlnm.Print_Area" localSheetId="0">'OPĆI PODACI'!$A$1:$I$63</definedName>
    <definedName name="_xlnm.Print_Area" localSheetId="4">'PK'!$A$1:$K$25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'[4]detaljni test'!#REF!</definedName>
    <definedName name="TextRefCopy10">'[5]Rollforward'!#REF!</definedName>
    <definedName name="TextRefCopy100">#REF!</definedName>
    <definedName name="TextRefCopy101">#REF!</definedName>
    <definedName name="TextRefCopy102">'[6]analytical breakdown'!#REF!</definedName>
    <definedName name="TextRefCopy103">'[6]analytical breakdown'!#REF!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'[5]Rollforward'!#REF!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'[4]VODECI - DUOR.KR.'!#REF!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'[6]analytical breakdown'!#REF!</definedName>
    <definedName name="TextRefCopy127">'[6]analytical breakdown'!#REF!</definedName>
    <definedName name="TextRefCopy128">#REF!</definedName>
    <definedName name="TextRefCopy129">#REF!</definedName>
    <definedName name="TextRefCopy13">'[5]Summary'!#REF!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'[5]Summary'!#REF!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'[4]VODECI - DUOR.KR.'!#REF!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#REF!</definedName>
    <definedName name="TextRefCopy16">'[4]detaljni test'!#REF!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7">'[4]detaljni test'!#REF!</definedName>
    <definedName name="TextRefCopy18">'[5]Rollforward'!#REF!</definedName>
    <definedName name="TextRefCopy19">'[4]Summery'!#REF!</definedName>
    <definedName name="TextRefCopy2">'[4]detaljni test'!#REF!</definedName>
    <definedName name="TextRefCopy20">'[4]Summery'!#REF!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'[8]J-1 acc.660'!#REF!</definedName>
    <definedName name="TextRefCopy3">'[4]detaljni test'!#REF!</definedName>
    <definedName name="TextRefCopy30">#REF!</definedName>
    <definedName name="TextRefCopy31">#REF!</definedName>
    <definedName name="TextRefCopy32">#REF!</definedName>
    <definedName name="TextRefCopy33">'[9]Interest Exp.'!#REF!</definedName>
    <definedName name="TextRefCopy34">'[9]Summary'!#REF!</definedName>
    <definedName name="TextRefCopy35">#REF!</definedName>
    <definedName name="TextRefCopy36">#REF!</definedName>
    <definedName name="TextRefCopy37">'[9]Summary'!#REF!</definedName>
    <definedName name="TextRefCopy38">'[9]Summary'!#REF!</definedName>
    <definedName name="TextRefCopy39">'[9]Summary'!#REF!</definedName>
    <definedName name="TextRefCopy4">'[5]Rollforward'!#REF!</definedName>
    <definedName name="TextRefCopy40">'[9]Summary'!#REF!</definedName>
    <definedName name="TextRefCopy41">'[9]Summary'!#REF!</definedName>
    <definedName name="TextRefCopy42">#REF!</definedName>
    <definedName name="TextRefCopy43">'[9]Summary'!#REF!</definedName>
    <definedName name="TextRefCopy44">'[9]Summary'!#REF!</definedName>
    <definedName name="TextRefCopy45">'[9]Summary'!#REF!</definedName>
    <definedName name="TextRefCopy46">'[9]Summary'!#REF!</definedName>
    <definedName name="TextRefCopy47">'[9]Summary'!#REF!</definedName>
    <definedName name="TextRefCopy48">#REF!</definedName>
    <definedName name="TextRefCopy49">'[9]Summary'!#REF!</definedName>
    <definedName name="TextRefCopy5">'[5]Rollforward'!#REF!</definedName>
    <definedName name="TextRefCopy50">'[9]Summary'!#REF!</definedName>
    <definedName name="TextRefCopy51">#REF!</definedName>
    <definedName name="TextRefCopy52">#REF!</definedName>
    <definedName name="TextRefCopy53">#REF!</definedName>
    <definedName name="TextRefCopy54">'[4]detaljni test'!#REF!</definedName>
    <definedName name="TextRefCopy55">'[5]Summary'!#REF!</definedName>
    <definedName name="TextRefCopy56">'[5]Summary'!#REF!</definedName>
    <definedName name="TextRefCopy57">'[5]Summary'!#REF!</definedName>
    <definedName name="TextRefCopy58">'[5]Summary'!#REF!</definedName>
    <definedName name="TextRefCopy59">#REF!</definedName>
    <definedName name="TextRefCopy6">'[5]Rollforward'!#REF!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'[5]Rollforward'!#REF!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'[5]Rollforward'!#REF!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'[5]Rollforward'!#REF!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20</definedName>
    <definedName name="Threshold">#REF!</definedName>
    <definedName name="vgz">#REF!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2" hidden="1">#REF!</definedName>
    <definedName name="XRefCopyRangeCount" hidden="1">2</definedName>
    <definedName name="XRefPaste1" hidden="1">#REF!</definedName>
    <definedName name="XRefPaste1Row" hidden="1">#REF!</definedName>
    <definedName name="XRefPaste3" hidden="1">#REF!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<sst xmlns="http://schemas.openxmlformats.org/spreadsheetml/2006/main" count="362" uniqueCount="331">
  <si>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</si>
  <si>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</si>
  <si>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</si>
  <si>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</si>
  <si>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</si>
  <si>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</si>
  <si>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</si>
  <si>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</si>
  <si>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</si>
  <si>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</si>
  <si>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</si>
  <si>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</si>
  <si>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</si>
  <si>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</si>
  <si>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</si>
  <si>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</si>
  <si>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</si>
  <si>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</si>
  <si>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</si>
  <si>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</si>
  <si>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</si>
  <si>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</si>
  <si>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AOP
oznaka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</si>
  <si>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</si>
  <si>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</si>
  <si>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</si>
  <si>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</si>
  <si>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</si>
  <si>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</si>
  <si>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</si>
  <si>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</si>
  <si>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</si>
  <si>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</si>
  <si>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</si>
  <si>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</si>
  <si>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</si>
  <si>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</si>
  <si>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</si>
  <si>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</si>
  <si>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</si>
  <si>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</si>
  <si>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</si>
  <si>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</si>
  <si>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</si>
  <si>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</si>
  <si>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</si>
  <si>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</si>
  <si>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</si>
  <si>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</si>
  <si>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</si>
  <si>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</si>
  <si>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</si>
  <si>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</si>
  <si>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</si>
  <si>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</si>
  <si>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</si>
  <si>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</si>
  <si>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</si>
  <si>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</si>
  <si>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</si>
  <si>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</si>
  <si>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</si>
  <si>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</si>
  <si>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</si>
  <si>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</si>
  <si>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</si>
  <si>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</si>
  <si>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</si>
  <si>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</si>
  <si>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</si>
  <si>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</si>
  <si>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</si>
  <si>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</si>
  <si>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</si>
  <si>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</si>
  <si>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</si>
  <si>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</si>
  <si>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</si>
  <si>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</si>
  <si>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</si>
  <si>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</si>
  <si>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</si>
  <si>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</si>
  <si>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</si>
  <si>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</si>
  <si>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</si>
  <si>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</si>
  <si>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</si>
  <si>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</si>
  <si>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</si>
  <si>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</si>
  <si>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</si>
  <si>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</si>
  <si>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</si>
  <si>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</si>
  <si>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</si>
  <si>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</si>
  <si>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</si>
  <si>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</si>
  <si>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</si>
  <si>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</si>
  <si>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</si>
  <si>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</si>
  <si>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</si>
  <si>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</si>
  <si>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</si>
  <si>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</si>
  <si>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</si>
  <si>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</si>
  <si>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</si>
  <si>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</si>
  <si>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</si>
  <si>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</si>
  <si>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</si>
  <si>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</si>
  <si>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</si>
  <si>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</si>
  <si>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</si>
  <si>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</si>
  <si>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</si>
  <si>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</si>
  <si>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</si>
  <si>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</si>
  <si>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</si>
  <si>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</si>
  <si>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</si>
  <si>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</si>
  <si>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</si>
  <si>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</si>
  <si>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</si>
  <si>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</si>
  <si>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</si>
  <si>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</si>
  <si>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</si>
  <si>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</si>
  <si>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</si>
  <si>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</si>
  <si>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</si>
  <si>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</si>
  <si>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</si>
  <si>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</si>
  <si>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</si>
  <si>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</si>
  <si>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</si>
  <si>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</si>
  <si>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</si>
  <si>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</si>
  <si>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</si>
  <si>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</si>
  <si>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</si>
  <si>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</si>
  <si>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</si>
  <si>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</si>
  <si>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</si>
  <si>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</si>
  <si>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</si>
  <si>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</si>
  <si>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</si>
  <si>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</si>
  <si>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</si>
  <si>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</si>
  <si>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</si>
  <si>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</si>
  <si>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</si>
  <si>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</si>
  <si>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</si>
  <si>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</si>
  <si>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</si>
  <si>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</si>
  <si>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</si>
  <si>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</si>
  <si>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</si>
  <si>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</si>
  <si>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</si>
  <si>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</si>
  <si>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</si>
  <si>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</si>
  <si>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</si>
  <si>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</si>
  <si>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</si>
  <si>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</si>
  <si>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</si>
  <si>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</si>
  <si>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</si>
  <si>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</si>
  <si>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</si>
  <si>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</si>
  <si>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</si>
  <si>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</si>
  <si>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</si>
  <si>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</si>
  <si>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</si>
  <si>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</si>
  <si>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</si>
  <si>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</si>
  <si>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</si>
  <si>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</si>
  <si>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</si>
  <si>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</si>
  <si>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</si>
  <si>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</si>
  <si>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</si>
  <si>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</si>
  <si>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</si>
  <si>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</si>
  <si>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</si>
  <si>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</si>
  <si>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</si>
  <si>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</si>
  <si>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</si>
  <si>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</si>
  <si>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</si>
  <si>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</si>
  <si>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</si>
  <si>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</si>
  <si>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</si>
  <si>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</si>
  <si>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</si>
  <si>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</si>
  <si>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</si>
  <si>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</si>
  <si>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</si>
  <si>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</si>
  <si>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</si>
  <si>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</si>
  <si>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</si>
  <si>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</si>
  <si>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</si>
  <si>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</si>
  <si>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</si>
  <si>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</si>
  <si>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</si>
  <si>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</si>
  <si>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</si>
  <si>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</si>
  <si>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</si>
  <si>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</si>
  <si>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</si>
  <si>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</si>
  <si>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</si>
  <si>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</si>
  <si>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</si>
  <si>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</si>
  <si>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</si>
  <si>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</si>
  <si>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</si>
  <si>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</si>
  <si>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</si>
  <si>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</si>
  <si>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</si>
  <si>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</si>
  <si>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</si>
  <si>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</si>
  <si>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</si>
  <si>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</si>
  <si>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</si>
  <si>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</si>
  <si>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</si>
  <si>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</si>
  <si>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</si>
  <si>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</si>
  <si>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</si>
  <si>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</si>
  <si>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</si>
  <si>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</si>
  <si>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</si>
  <si>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</si>
  <si>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</si>
  <si>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</si>
  <si>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</si>
  <si>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</si>
  <si>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</si>
  <si>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</si>
  <si>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</si>
  <si>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</si>
  <si>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</si>
  <si>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DA</t>
  </si>
  <si>
    <t>KONSOLIDIRANI IZVJEŠTAJ O PROMJENAMA KAPITALA</t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</si>
  <si>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</si>
  <si>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</si>
  <si>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</si>
  <si>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</si>
  <si>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</si>
  <si>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</si>
  <si>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</si>
  <si>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</si>
  <si>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</si>
  <si>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</si>
  <si>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</si>
  <si>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</si>
  <si>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r>
      <t>IV. NETO OSTALA SVEOBUHVATNA DOBIT ILI GUBITAK
      RAZDOBLJA</t>
    </r>
    <r>
      <rPr>
        <sz val="9"/>
        <rFont val="Calibri"/>
        <family val="2"/>
      </rPr>
      <t xml:space="preserve"> (158-166)</t>
    </r>
  </si>
  <si>
    <t>Miroslav Ivić, Boris Kamber</t>
  </si>
  <si>
    <t>31.3.2015.</t>
  </si>
  <si>
    <t>BILANCA</t>
  </si>
  <si>
    <t>Rbr. bilješke</t>
  </si>
  <si>
    <t>Prethodna godina
(neto)</t>
  </si>
  <si>
    <t>Tekuća godina
(neto)</t>
  </si>
  <si>
    <t>3.</t>
  </si>
  <si>
    <t>4.</t>
  </si>
  <si>
    <t>AKTIVA</t>
  </si>
  <si>
    <t>DODATAK BILANCI (popunjava poduzetnik koji sastavlja konsolidirani godišnji financijski izvještaj)</t>
  </si>
  <si>
    <t>Napomena 1.: Dodatak bilanci popunjavaju poduzetnici koji sastavljaju konsolidirane godišnje financijske izvještaje.</t>
  </si>
  <si>
    <t>stanje na dan 31.03.2015.</t>
  </si>
  <si>
    <t>u razdoblju 1.1.2015. do 31.3.2015.</t>
  </si>
  <si>
    <t xml:space="preserve">u razdoblju 1.1.2015 do 31.3.2015. </t>
  </si>
  <si>
    <t>U razdoblju od 1.1. do 31.12.2014.god.</t>
  </si>
  <si>
    <t>1. Nije bilo promjena računovodstvenih politika</t>
  </si>
  <si>
    <t xml:space="preserve">2. Nije bilo podjela dionica </t>
  </si>
  <si>
    <t>3. Dionicama se trguje na burzi pa je moguća promjena vlasničke strukture</t>
  </si>
  <si>
    <t>4. Nije bilo pripajanja ni spajanja  poslovnih subjekata</t>
  </si>
  <si>
    <t xml:space="preserve"> </t>
  </si>
  <si>
    <t>9. Likvidnost je dobra i na vrijeme se podmiruju sve obveze prema državi, zaposlenicima i vjerovnicima.</t>
  </si>
  <si>
    <t>Bilješke uz  konsolidirane financijske izvještaje  TFI - POD 31.3.2015.</t>
  </si>
  <si>
    <t xml:space="preserve">        u odnosu na  isti period u 2014.g. </t>
  </si>
  <si>
    <t xml:space="preserve">6.  Ukupni prihodi u periodu 1-3/2015.g. manji  su  za  3,7 mil. kuna, odnosno 13%,  </t>
  </si>
  <si>
    <t xml:space="preserve">     u odnosu na isti period u 2014.g. </t>
  </si>
  <si>
    <t xml:space="preserve">7. Ukupni rashodi u periodu 1-3/2015.g.  manji su za 1,4 mil. kuna, odnosno  5% , </t>
  </si>
  <si>
    <t>5.</t>
  </si>
  <si>
    <t>Obveznik: 35075764438 SLOBODNA DALMACIJA d.d. (konsolidirano)</t>
  </si>
  <si>
    <t>RAČUN DOBITI I GUBITKA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</si>
  <si>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</si>
  <si>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</si>
  <si>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</si>
  <si>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</si>
  <si>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</si>
  <si>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</si>
  <si>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</si>
  <si>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</si>
  <si>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 xml:space="preserve"> IZVJEŠTAJ O NOVČANOM TIJEKU - Indirektna metoda</t>
  </si>
  <si>
    <t xml:space="preserve">SLOBODNA DALMACIJA d.d. </t>
  </si>
  <si>
    <t xml:space="preserve">5. Konsolidirani rezultat poslovanja 1-3/2015 god.  je gubitak u iznosu od 568.222 kuna 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</si>
</sst>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_k_n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(#,##0\)"/>
    <numFmt numFmtId="200" formatCode="0%_);\(0%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color indexed="8"/>
      <name val="Trebuchet MS"/>
      <family val="2"/>
    </font>
    <font>
      <sz val="10"/>
      <name val="CRO_Avant_Garde_II-Normal"/>
      <family val="0"/>
    </font>
    <font>
      <sz val="9"/>
      <name val="Tahoma"/>
      <family val="2"/>
    </font>
    <font>
      <u val="single"/>
      <sz val="10"/>
      <color indexed="36"/>
      <name val="CRO_Avant_Garde_II-Norm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1"/>
      <name val="Calibri"/>
      <family val="2"/>
    </font>
    <font>
      <sz val="12"/>
      <name val="Arial"/>
      <family val="0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10"/>
      <color theme="1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theme="2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hair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14" fontId="5" fillId="6" borderId="3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23" borderId="8" applyNumberFormat="0" applyFont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35" fillId="0" borderId="0">
      <alignment horizontal="center" vertical="top"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6" fillId="0" borderId="0" xfId="94">
      <alignment vertical="top"/>
      <protection/>
    </xf>
    <xf numFmtId="0" fontId="6" fillId="0" borderId="0" xfId="94" applyAlignment="1">
      <alignment/>
      <protection/>
    </xf>
    <xf numFmtId="14" fontId="5" fillId="0" borderId="11" xfId="82" applyNumberFormat="1" applyFont="1" applyFill="1" applyBorder="1" applyAlignment="1" applyProtection="1">
      <alignment horizontal="center" vertical="center"/>
      <protection hidden="1" locked="0"/>
    </xf>
    <xf numFmtId="0" fontId="5" fillId="0" borderId="0" xfId="82" applyFont="1" applyFill="1" applyBorder="1" applyAlignment="1" applyProtection="1">
      <alignment horizontal="left" vertical="center"/>
      <protection hidden="1"/>
    </xf>
    <xf numFmtId="0" fontId="0" fillId="0" borderId="12" xfId="82" applyFont="1" applyFill="1" applyBorder="1" applyAlignment="1" applyProtection="1">
      <alignment horizontal="left" vertical="center" wrapText="1"/>
      <protection hidden="1"/>
    </xf>
    <xf numFmtId="0" fontId="0" fillId="0" borderId="13" xfId="82" applyFont="1" applyFill="1" applyBorder="1" applyAlignment="1" applyProtection="1">
      <alignment vertical="center"/>
      <protection hidden="1"/>
    </xf>
    <xf numFmtId="0" fontId="0" fillId="0" borderId="0" xfId="82" applyFont="1" applyFill="1" applyBorder="1" applyAlignment="1" applyProtection="1">
      <alignment vertical="center"/>
      <protection hidden="1"/>
    </xf>
    <xf numFmtId="0" fontId="0" fillId="0" borderId="0" xfId="82" applyFont="1" applyFill="1" applyBorder="1" applyAlignment="1" applyProtection="1">
      <alignment horizontal="center" vertical="center" wrapText="1"/>
      <protection hidden="1"/>
    </xf>
    <xf numFmtId="1" fontId="5" fillId="0" borderId="14" xfId="82" applyNumberFormat="1" applyFont="1" applyFill="1" applyBorder="1" applyAlignment="1" applyProtection="1">
      <alignment horizontal="center" vertical="center"/>
      <protection hidden="1" locked="0"/>
    </xf>
    <xf numFmtId="0" fontId="5" fillId="0" borderId="12" xfId="82" applyFont="1" applyFill="1" applyBorder="1" applyAlignment="1" applyProtection="1">
      <alignment horizontal="right" vertical="center"/>
      <protection hidden="1" locked="0"/>
    </xf>
    <xf numFmtId="0" fontId="0" fillId="0" borderId="0" xfId="82" applyFont="1" applyBorder="1" applyAlignment="1" applyProtection="1">
      <alignment/>
      <protection hidden="1"/>
    </xf>
    <xf numFmtId="0" fontId="5" fillId="0" borderId="14" xfId="82" applyFont="1" applyFill="1" applyBorder="1" applyAlignment="1" applyProtection="1">
      <alignment horizontal="center" vertical="center"/>
      <protection hidden="1" locked="0"/>
    </xf>
    <xf numFmtId="0" fontId="5" fillId="0" borderId="0" xfId="82" applyFont="1" applyBorder="1" applyAlignment="1" applyProtection="1">
      <alignment vertical="top"/>
      <protection hidden="1"/>
    </xf>
    <xf numFmtId="49" fontId="5" fillId="0" borderId="14" xfId="82" applyNumberFormat="1" applyFont="1" applyFill="1" applyBorder="1" applyAlignment="1" applyProtection="1">
      <alignment horizontal="right" vertical="center"/>
      <protection hidden="1" locked="0"/>
    </xf>
    <xf numFmtId="0" fontId="5" fillId="0" borderId="13" xfId="82" applyFont="1" applyFill="1" applyBorder="1" applyAlignment="1" applyProtection="1">
      <alignment horizontal="right" vertical="center"/>
      <protection hidden="1" locked="0"/>
    </xf>
    <xf numFmtId="0" fontId="5" fillId="0" borderId="0" xfId="82" applyFont="1" applyFill="1" applyBorder="1" applyAlignment="1" applyProtection="1">
      <alignment horizontal="right" vertical="center"/>
      <protection hidden="1" locked="0"/>
    </xf>
    <xf numFmtId="49" fontId="5" fillId="0" borderId="0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12" xfId="82" applyNumberFormat="1" applyFont="1" applyBorder="1" applyAlignment="1" applyProtection="1">
      <alignment horizontal="center" vertical="center"/>
      <protection hidden="1" locked="0"/>
    </xf>
    <xf numFmtId="0" fontId="5" fillId="0" borderId="13" xfId="82" applyFont="1" applyBorder="1" applyAlignment="1" applyProtection="1">
      <alignment vertical="center"/>
      <protection hidden="1"/>
    </xf>
    <xf numFmtId="3" fontId="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3" fontId="28" fillId="0" borderId="11" xfId="0" applyNumberFormat="1" applyFont="1" applyFill="1" applyBorder="1" applyAlignment="1" applyProtection="1">
      <alignment horizontal="center" vertical="center" wrapText="1"/>
      <protection hidden="1"/>
    </xf>
    <xf numFmtId="167" fontId="28" fillId="0" borderId="15" xfId="0" applyNumberFormat="1" applyFont="1" applyFill="1" applyBorder="1" applyAlignment="1">
      <alignment horizontal="center" vertical="center"/>
    </xf>
    <xf numFmtId="167" fontId="28" fillId="0" borderId="16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 applyProtection="1">
      <alignment vertical="center"/>
      <protection hidden="1"/>
    </xf>
    <xf numFmtId="3" fontId="29" fillId="0" borderId="1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3" fontId="28" fillId="0" borderId="11" xfId="0" applyNumberFormat="1" applyFont="1" applyFill="1" applyBorder="1" applyAlignment="1">
      <alignment/>
    </xf>
    <xf numFmtId="167" fontId="28" fillId="0" borderId="17" xfId="0" applyNumberFormat="1" applyFont="1" applyFill="1" applyBorder="1" applyAlignment="1">
      <alignment horizontal="center" vertical="center"/>
    </xf>
    <xf numFmtId="167" fontId="28" fillId="0" borderId="1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3" fontId="28" fillId="0" borderId="11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/>
    </xf>
    <xf numFmtId="3" fontId="29" fillId="0" borderId="11" xfId="0" applyNumberFormat="1" applyFont="1" applyFill="1" applyBorder="1" applyAlignment="1" applyProtection="1">
      <alignment vertical="center"/>
      <protection hidden="1"/>
    </xf>
    <xf numFmtId="167" fontId="28" fillId="0" borderId="18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 applyProtection="1">
      <alignment vertical="center"/>
      <protection locked="0"/>
    </xf>
    <xf numFmtId="3" fontId="30" fillId="0" borderId="16" xfId="0" applyNumberFormat="1" applyFont="1" applyFill="1" applyBorder="1" applyAlignment="1" applyProtection="1">
      <alignment vertical="center"/>
      <protection locked="0"/>
    </xf>
    <xf numFmtId="3" fontId="29" fillId="24" borderId="17" xfId="0" applyNumberFormat="1" applyFont="1" applyFill="1" applyBorder="1" applyAlignment="1" applyProtection="1">
      <alignment vertical="center"/>
      <protection hidden="1"/>
    </xf>
    <xf numFmtId="0" fontId="27" fillId="0" borderId="19" xfId="0" applyFont="1" applyFill="1" applyBorder="1" applyAlignment="1">
      <alignment horizontal="center" vertical="top" wrapText="1"/>
    </xf>
    <xf numFmtId="3" fontId="28" fillId="24" borderId="16" xfId="0" applyNumberFormat="1" applyFont="1" applyFill="1" applyBorder="1" applyAlignment="1" applyProtection="1">
      <alignment vertical="center"/>
      <protection hidden="1"/>
    </xf>
    <xf numFmtId="3" fontId="28" fillId="24" borderId="17" xfId="0" applyNumberFormat="1" applyFont="1" applyFill="1" applyBorder="1" applyAlignment="1" applyProtection="1">
      <alignment vertical="center"/>
      <protection hidden="1"/>
    </xf>
    <xf numFmtId="0" fontId="27" fillId="0" borderId="0" xfId="9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94" applyFont="1" applyFill="1" applyBorder="1" applyAlignment="1" applyProtection="1">
      <alignment horizontal="center" vertical="center"/>
      <protection hidden="1"/>
    </xf>
    <xf numFmtId="14" fontId="27" fillId="0" borderId="0" xfId="94" applyNumberFormat="1" applyFont="1" applyFill="1" applyBorder="1" applyAlignment="1" applyProtection="1">
      <alignment horizontal="center" vertical="center"/>
      <protection hidden="1" locked="0"/>
    </xf>
    <xf numFmtId="167" fontId="28" fillId="0" borderId="2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 applyProtection="1">
      <alignment vertical="center"/>
      <protection locked="0"/>
    </xf>
    <xf numFmtId="3" fontId="29" fillId="0" borderId="17" xfId="0" applyNumberFormat="1" applyFont="1" applyFill="1" applyBorder="1" applyAlignment="1" applyProtection="1">
      <alignment vertical="center"/>
      <protection hidden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21" xfId="82" applyFont="1" applyBorder="1" applyAlignment="1">
      <alignment/>
      <protection/>
    </xf>
    <xf numFmtId="0" fontId="0" fillId="0" borderId="22" xfId="82" applyFont="1" applyBorder="1" applyAlignment="1">
      <alignment/>
      <protection/>
    </xf>
    <xf numFmtId="0" fontId="0" fillId="0" borderId="0" xfId="82" applyFont="1" applyAlignment="1">
      <alignment/>
      <protection/>
    </xf>
    <xf numFmtId="0" fontId="0" fillId="0" borderId="13" xfId="82" applyFont="1" applyFill="1" applyBorder="1" applyAlignment="1" applyProtection="1">
      <alignment horizontal="center" vertical="center"/>
      <protection hidden="1" locked="0"/>
    </xf>
    <xf numFmtId="0" fontId="0" fillId="0" borderId="12" xfId="82" applyFont="1" applyBorder="1" applyAlignment="1" applyProtection="1">
      <alignment horizontal="left" vertical="center" wrapText="1"/>
      <protection hidden="1"/>
    </xf>
    <xf numFmtId="0" fontId="0" fillId="0" borderId="13" xfId="82" applyFont="1" applyBorder="1" applyAlignment="1" applyProtection="1">
      <alignment/>
      <protection hidden="1"/>
    </xf>
    <xf numFmtId="0" fontId="5" fillId="0" borderId="0" xfId="82" applyFont="1" applyBorder="1" applyAlignment="1" applyProtection="1">
      <alignment horizontal="right" vertical="center" wrapText="1"/>
      <protection hidden="1"/>
    </xf>
    <xf numFmtId="0" fontId="5" fillId="0" borderId="0" xfId="82" applyFont="1" applyBorder="1" applyAlignment="1" applyProtection="1">
      <alignment horizontal="right"/>
      <protection hidden="1"/>
    </xf>
    <xf numFmtId="0" fontId="5" fillId="0" borderId="0" xfId="82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2" xfId="82" applyFont="1" applyFill="1" applyBorder="1" applyAlignment="1" applyProtection="1">
      <alignment/>
      <protection hidden="1"/>
    </xf>
    <xf numFmtId="0" fontId="0" fillId="0" borderId="0" xfId="82" applyFont="1" applyBorder="1" applyAlignment="1" applyProtection="1">
      <alignment wrapText="1"/>
      <protection hidden="1"/>
    </xf>
    <xf numFmtId="0" fontId="0" fillId="0" borderId="12" xfId="82" applyFont="1" applyBorder="1" applyAlignment="1" applyProtection="1">
      <alignment wrapText="1"/>
      <protection hidden="1"/>
    </xf>
    <xf numFmtId="0" fontId="0" fillId="0" borderId="13" xfId="82" applyFont="1" applyBorder="1" applyAlignment="1" applyProtection="1">
      <alignment horizontal="right"/>
      <protection hidden="1"/>
    </xf>
    <xf numFmtId="0" fontId="0" fillId="0" borderId="0" xfId="82" applyFont="1" applyBorder="1" applyAlignment="1" applyProtection="1">
      <alignment horizontal="right"/>
      <protection hidden="1"/>
    </xf>
    <xf numFmtId="0" fontId="0" fillId="0" borderId="12" xfId="82" applyFont="1" applyBorder="1" applyAlignment="1" applyProtection="1">
      <alignment/>
      <protection hidden="1"/>
    </xf>
    <xf numFmtId="0" fontId="0" fillId="0" borderId="13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left"/>
      <protection hidden="1"/>
    </xf>
    <xf numFmtId="0" fontId="0" fillId="0" borderId="0" xfId="82" applyFont="1" applyFill="1" applyBorder="1" applyAlignment="1" applyProtection="1">
      <alignment/>
      <protection hidden="1"/>
    </xf>
    <xf numFmtId="0" fontId="0" fillId="0" borderId="0" xfId="82" applyFont="1" applyBorder="1" applyAlignment="1" applyProtection="1">
      <alignment vertical="top"/>
      <protection hidden="1"/>
    </xf>
    <xf numFmtId="0" fontId="0" fillId="0" borderId="0" xfId="82" applyFont="1" applyBorder="1" applyAlignment="1" applyProtection="1">
      <alignment horizontal="right" vertical="center"/>
      <protection hidden="1"/>
    </xf>
    <xf numFmtId="0" fontId="0" fillId="0" borderId="12" xfId="82" applyFont="1" applyBorder="1" applyAlignment="1" applyProtection="1">
      <alignment vertical="top"/>
      <protection hidden="1"/>
    </xf>
    <xf numFmtId="0" fontId="0" fillId="0" borderId="0" xfId="82" applyFont="1" applyBorder="1" applyAlignment="1">
      <alignment/>
      <protection/>
    </xf>
    <xf numFmtId="0" fontId="0" fillId="0" borderId="12" xfId="82" applyFont="1" applyBorder="1" applyAlignment="1" applyProtection="1">
      <alignment horizontal="left" vertical="top" wrapText="1"/>
      <protection hidden="1"/>
    </xf>
    <xf numFmtId="0" fontId="0" fillId="0" borderId="13" xfId="82" applyFont="1" applyBorder="1" applyAlignment="1">
      <alignment/>
      <protection/>
    </xf>
    <xf numFmtId="0" fontId="0" fillId="0" borderId="0" xfId="82" applyFont="1" applyBorder="1" applyAlignment="1" applyProtection="1">
      <alignment horizontal="center" vertical="center"/>
      <protection hidden="1" locked="0"/>
    </xf>
    <xf numFmtId="0" fontId="0" fillId="0" borderId="0" xfId="82" applyFont="1" applyBorder="1" applyAlignment="1" applyProtection="1">
      <alignment vertical="top" wrapText="1"/>
      <protection hidden="1"/>
    </xf>
    <xf numFmtId="0" fontId="0" fillId="0" borderId="12" xfId="82" applyFont="1" applyBorder="1" applyAlignment="1" applyProtection="1">
      <alignment horizontal="left" vertical="top" wrapText="1" indent="2"/>
      <protection hidden="1"/>
    </xf>
    <xf numFmtId="0" fontId="0" fillId="0" borderId="13" xfId="82" applyFont="1" applyBorder="1" applyAlignment="1" applyProtection="1">
      <alignment horizontal="right" vertical="top"/>
      <protection hidden="1"/>
    </xf>
    <xf numFmtId="0" fontId="0" fillId="0" borderId="0" xfId="82" applyFont="1" applyBorder="1" applyAlignment="1" applyProtection="1">
      <alignment horizontal="right" vertical="top"/>
      <protection hidden="1"/>
    </xf>
    <xf numFmtId="0" fontId="0" fillId="0" borderId="0" xfId="82" applyFont="1" applyBorder="1" applyAlignment="1" applyProtection="1">
      <alignment horizontal="center" vertical="top"/>
      <protection hidden="1"/>
    </xf>
    <xf numFmtId="0" fontId="0" fillId="0" borderId="0" xfId="82" applyFont="1" applyBorder="1" applyAlignment="1" applyProtection="1">
      <alignment horizontal="center"/>
      <protection hidden="1"/>
    </xf>
    <xf numFmtId="0" fontId="0" fillId="0" borderId="0" xfId="82" applyFont="1" applyFill="1" applyBorder="1" applyAlignment="1">
      <alignment/>
      <protection/>
    </xf>
    <xf numFmtId="0" fontId="0" fillId="0" borderId="13" xfId="82" applyFont="1" applyBorder="1" applyAlignment="1" applyProtection="1">
      <alignment horizontal="left" vertical="top"/>
      <protection hidden="1"/>
    </xf>
    <xf numFmtId="0" fontId="0" fillId="0" borderId="0" xfId="82" applyFont="1" applyBorder="1" applyAlignment="1" applyProtection="1">
      <alignment horizontal="left" vertical="top"/>
      <protection hidden="1"/>
    </xf>
    <xf numFmtId="0" fontId="0" fillId="0" borderId="12" xfId="82" applyFont="1" applyBorder="1" applyAlignment="1" applyProtection="1">
      <alignment horizontal="left"/>
      <protection hidden="1"/>
    </xf>
    <xf numFmtId="0" fontId="0" fillId="0" borderId="21" xfId="82" applyFont="1" applyBorder="1" applyAlignment="1" applyProtection="1">
      <alignment/>
      <protection hidden="1"/>
    </xf>
    <xf numFmtId="0" fontId="0" fillId="0" borderId="22" xfId="82" applyFont="1" applyBorder="1" applyAlignment="1" applyProtection="1">
      <alignment/>
      <protection hidden="1"/>
    </xf>
    <xf numFmtId="0" fontId="0" fillId="0" borderId="13" xfId="82" applyFont="1" applyBorder="1" applyAlignment="1" applyProtection="1">
      <alignment horizontal="left"/>
      <protection hidden="1"/>
    </xf>
    <xf numFmtId="0" fontId="0" fillId="0" borderId="0" xfId="82" applyFont="1" applyBorder="1" applyAlignment="1" applyProtection="1">
      <alignment vertical="center"/>
      <protection hidden="1"/>
    </xf>
    <xf numFmtId="0" fontId="0" fillId="0" borderId="12" xfId="82" applyFont="1" applyFill="1" applyBorder="1" applyAlignment="1" applyProtection="1">
      <alignment vertical="center"/>
      <protection hidden="1"/>
    </xf>
    <xf numFmtId="0" fontId="6" fillId="0" borderId="0" xfId="94" applyFont="1" applyBorder="1" applyAlignment="1" applyProtection="1">
      <alignment vertical="center"/>
      <protection hidden="1"/>
    </xf>
    <xf numFmtId="0" fontId="6" fillId="0" borderId="12" xfId="94" applyFont="1" applyFill="1" applyBorder="1" applyAlignment="1" applyProtection="1">
      <alignment vertical="center"/>
      <protection hidden="1"/>
    </xf>
    <xf numFmtId="0" fontId="6" fillId="0" borderId="0" xfId="94" applyFont="1" applyBorder="1" applyAlignment="1" applyProtection="1">
      <alignment horizontal="left"/>
      <protection hidden="1"/>
    </xf>
    <xf numFmtId="0" fontId="6" fillId="0" borderId="0" xfId="94" applyFont="1" applyBorder="1" applyAlignment="1">
      <alignment/>
      <protection/>
    </xf>
    <xf numFmtId="0" fontId="6" fillId="0" borderId="12" xfId="94" applyFont="1" applyBorder="1" applyAlignment="1">
      <alignment/>
      <protection/>
    </xf>
    <xf numFmtId="0" fontId="0" fillId="0" borderId="3" xfId="82" applyFont="1" applyBorder="1" applyAlignment="1" applyProtection="1">
      <alignment/>
      <protection hidden="1"/>
    </xf>
    <xf numFmtId="0" fontId="0" fillId="0" borderId="3" xfId="82" applyFont="1" applyBorder="1" applyAlignment="1">
      <alignment/>
      <protection/>
    </xf>
    <xf numFmtId="0" fontId="0" fillId="0" borderId="23" xfId="82" applyFont="1" applyBorder="1" applyAlignment="1" applyProtection="1">
      <alignment/>
      <protection hidden="1"/>
    </xf>
    <xf numFmtId="0" fontId="0" fillId="0" borderId="24" xfId="82" applyFont="1" applyFill="1" applyBorder="1" applyAlignment="1" applyProtection="1">
      <alignment horizontal="right" vertical="top" wrapText="1"/>
      <protection hidden="1"/>
    </xf>
    <xf numFmtId="0" fontId="0" fillId="0" borderId="19" xfId="82" applyFont="1" applyFill="1" applyBorder="1" applyAlignment="1" applyProtection="1">
      <alignment horizontal="right" vertical="top" wrapText="1"/>
      <protection hidden="1"/>
    </xf>
    <xf numFmtId="0" fontId="0" fillId="0" borderId="19" xfId="82" applyFont="1" applyFill="1" applyBorder="1" applyAlignment="1" applyProtection="1">
      <alignment/>
      <protection hidden="1"/>
    </xf>
    <xf numFmtId="0" fontId="0" fillId="0" borderId="25" xfId="82" applyFont="1" applyFill="1" applyBorder="1" applyAlignment="1" applyProtection="1">
      <alignment/>
      <protection hidden="1"/>
    </xf>
    <xf numFmtId="0" fontId="0" fillId="0" borderId="0" xfId="82" applyFont="1" applyFill="1" applyAlignment="1">
      <alignment/>
      <protection/>
    </xf>
    <xf numFmtId="0" fontId="0" fillId="0" borderId="0" xfId="82" applyFont="1" applyFill="1" applyBorder="1" applyAlignment="1" applyProtection="1">
      <alignment horizontal="right"/>
      <protection hidden="1"/>
    </xf>
    <xf numFmtId="0" fontId="0" fillId="0" borderId="0" xfId="82" applyFont="1" applyFill="1" applyBorder="1" applyAlignment="1" applyProtection="1">
      <alignment vertical="top"/>
      <protection hidden="1"/>
    </xf>
    <xf numFmtId="0" fontId="0" fillId="0" borderId="0" xfId="82" applyFont="1" applyFill="1" applyBorder="1" applyAlignment="1" applyProtection="1">
      <alignment horizontal="left" vertical="top" indent="2"/>
      <protection hidden="1"/>
    </xf>
    <xf numFmtId="3" fontId="5" fillId="0" borderId="14" xfId="82" applyNumberFormat="1" applyFont="1" applyFill="1" applyBorder="1" applyAlignment="1" applyProtection="1">
      <alignment horizontal="right" vertical="center"/>
      <protection hidden="1" locked="0"/>
    </xf>
    <xf numFmtId="0" fontId="36" fillId="0" borderId="0" xfId="97" applyFont="1">
      <alignment vertical="top"/>
      <protection/>
    </xf>
    <xf numFmtId="0" fontId="37" fillId="0" borderId="0" xfId="0" applyFont="1" applyAlignment="1">
      <alignment/>
    </xf>
    <xf numFmtId="0" fontId="36" fillId="0" borderId="0" xfId="97" applyFont="1" applyAlignment="1">
      <alignment/>
      <protection/>
    </xf>
    <xf numFmtId="0" fontId="37" fillId="0" borderId="0" xfId="0" applyFont="1" applyAlignment="1">
      <alignment horizontal="left" indent="1"/>
    </xf>
    <xf numFmtId="0" fontId="38" fillId="0" borderId="0" xfId="97" applyFont="1" applyAlignment="1">
      <alignment/>
      <protection/>
    </xf>
    <xf numFmtId="0" fontId="0" fillId="25" borderId="0" xfId="0" applyFill="1" applyAlignment="1">
      <alignment/>
    </xf>
    <xf numFmtId="0" fontId="6" fillId="0" borderId="0" xfId="97" applyFont="1" applyAlignment="1">
      <alignment/>
      <protection/>
    </xf>
    <xf numFmtId="0" fontId="0" fillId="0" borderId="0" xfId="0" applyFont="1" applyAlignment="1">
      <alignment/>
    </xf>
    <xf numFmtId="0" fontId="5" fillId="0" borderId="24" xfId="82" applyFont="1" applyFill="1" applyBorder="1" applyAlignment="1" applyProtection="1">
      <alignment horizontal="left" vertical="center"/>
      <protection hidden="1" locked="0"/>
    </xf>
    <xf numFmtId="0" fontId="0" fillId="0" borderId="19" xfId="82" applyFont="1" applyFill="1" applyBorder="1" applyAlignment="1">
      <alignment horizontal="left" vertical="center"/>
      <protection/>
    </xf>
    <xf numFmtId="0" fontId="0" fillId="0" borderId="25" xfId="82" applyFont="1" applyFill="1" applyBorder="1" applyAlignment="1">
      <alignment horizontal="left" vertical="center"/>
      <protection/>
    </xf>
    <xf numFmtId="0" fontId="5" fillId="0" borderId="13" xfId="82" applyFont="1" applyFill="1" applyBorder="1" applyAlignment="1" applyProtection="1">
      <alignment horizontal="left" vertical="center" wrapText="1"/>
      <protection hidden="1"/>
    </xf>
    <xf numFmtId="0" fontId="5" fillId="0" borderId="0" xfId="82" applyFont="1" applyFill="1" applyBorder="1" applyAlignment="1" applyProtection="1">
      <alignment horizontal="left" vertical="center" wrapText="1"/>
      <protection hidden="1"/>
    </xf>
    <xf numFmtId="0" fontId="5" fillId="0" borderId="12" xfId="82" applyFont="1" applyFill="1" applyBorder="1" applyAlignment="1" applyProtection="1">
      <alignment horizontal="left" vertical="center" wrapText="1"/>
      <protection hidden="1"/>
    </xf>
    <xf numFmtId="0" fontId="5" fillId="0" borderId="13" xfId="82" applyFont="1" applyBorder="1" applyAlignment="1" applyProtection="1">
      <alignment horizontal="center" vertical="center" wrapText="1"/>
      <protection hidden="1"/>
    </xf>
    <xf numFmtId="0" fontId="5" fillId="0" borderId="0" xfId="82" applyFont="1" applyBorder="1" applyAlignment="1" applyProtection="1">
      <alignment horizontal="center" vertical="center" wrapText="1"/>
      <protection hidden="1"/>
    </xf>
    <xf numFmtId="0" fontId="5" fillId="0" borderId="12" xfId="82" applyFont="1" applyBorder="1" applyAlignment="1" applyProtection="1">
      <alignment horizontal="center" vertical="center" wrapText="1"/>
      <protection hidden="1"/>
    </xf>
    <xf numFmtId="0" fontId="0" fillId="0" borderId="13" xfId="82" applyFont="1" applyBorder="1" applyAlignment="1" applyProtection="1">
      <alignment horizontal="right" vertical="center"/>
      <protection hidden="1"/>
    </xf>
    <xf numFmtId="0" fontId="0" fillId="0" borderId="12" xfId="82" applyFont="1" applyBorder="1" applyAlignment="1" applyProtection="1">
      <alignment horizontal="right"/>
      <protection hidden="1"/>
    </xf>
    <xf numFmtId="49" fontId="5" fillId="0" borderId="24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25" xfId="82" applyNumberFormat="1" applyFont="1" applyFill="1" applyBorder="1" applyAlignment="1" applyProtection="1">
      <alignment horizontal="center" vertical="center"/>
      <protection hidden="1" locked="0"/>
    </xf>
    <xf numFmtId="0" fontId="0" fillId="0" borderId="13" xfId="82" applyFont="1" applyBorder="1" applyAlignment="1" applyProtection="1">
      <alignment horizontal="right" vertical="center" wrapText="1"/>
      <protection hidden="1"/>
    </xf>
    <xf numFmtId="0" fontId="0" fillId="0" borderId="12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right" wrapText="1"/>
      <protection hidden="1"/>
    </xf>
    <xf numFmtId="0" fontId="0" fillId="0" borderId="13" xfId="82" applyFont="1" applyBorder="1" applyAlignment="1" applyProtection="1">
      <alignment horizontal="right" wrapText="1"/>
      <protection hidden="1"/>
    </xf>
    <xf numFmtId="0" fontId="2" fillId="0" borderId="24" xfId="54" applyFont="1" applyFill="1" applyBorder="1" applyAlignment="1" applyProtection="1">
      <alignment/>
      <protection hidden="1" locked="0"/>
    </xf>
    <xf numFmtId="0" fontId="5" fillId="0" borderId="19" xfId="82" applyFont="1" applyFill="1" applyBorder="1" applyAlignment="1" applyProtection="1">
      <alignment/>
      <protection hidden="1" locked="0"/>
    </xf>
    <xf numFmtId="0" fontId="5" fillId="0" borderId="25" xfId="82" applyFont="1" applyFill="1" applyBorder="1" applyAlignment="1" applyProtection="1">
      <alignment/>
      <protection hidden="1" locked="0"/>
    </xf>
    <xf numFmtId="1" fontId="5" fillId="0" borderId="24" xfId="82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82" applyNumberFormat="1" applyFont="1" applyFill="1" applyBorder="1" applyAlignment="1" applyProtection="1">
      <alignment horizontal="center" vertical="center"/>
      <protection hidden="1" locked="0"/>
    </xf>
    <xf numFmtId="0" fontId="0" fillId="0" borderId="19" xfId="82" applyFont="1" applyFill="1" applyBorder="1" applyAlignment="1">
      <alignment horizontal="left"/>
      <protection/>
    </xf>
    <xf numFmtId="0" fontId="0" fillId="0" borderId="25" xfId="82" applyFont="1" applyFill="1" applyBorder="1" applyAlignment="1">
      <alignment horizontal="left"/>
      <protection/>
    </xf>
    <xf numFmtId="0" fontId="0" fillId="0" borderId="0" xfId="82" applyFont="1" applyBorder="1" applyAlignment="1" applyProtection="1">
      <alignment horizontal="right"/>
      <protection hidden="1"/>
    </xf>
    <xf numFmtId="0" fontId="0" fillId="0" borderId="0" xfId="82" applyFont="1" applyBorder="1" applyAlignment="1" applyProtection="1">
      <alignment horizontal="right" vertical="center"/>
      <protection hidden="1"/>
    </xf>
    <xf numFmtId="0" fontId="0" fillId="0" borderId="13" xfId="82" applyFont="1" applyBorder="1" applyAlignment="1" applyProtection="1">
      <alignment horizontal="center" vertical="center"/>
      <protection hidden="1"/>
    </xf>
    <xf numFmtId="0" fontId="0" fillId="0" borderId="0" xfId="82" applyFont="1" applyBorder="1" applyAlignment="1">
      <alignment horizontal="center" vertical="center"/>
      <protection/>
    </xf>
    <xf numFmtId="0" fontId="0" fillId="0" borderId="0" xfId="82" applyFont="1" applyBorder="1" applyAlignment="1">
      <alignment horizontal="center"/>
      <protection/>
    </xf>
    <xf numFmtId="0" fontId="0" fillId="0" borderId="0" xfId="82" applyFont="1" applyBorder="1" applyAlignment="1">
      <alignment vertical="center"/>
      <protection/>
    </xf>
    <xf numFmtId="0" fontId="0" fillId="0" borderId="12" xfId="82" applyFont="1" applyBorder="1" applyAlignment="1">
      <alignment horizontal="center"/>
      <protection/>
    </xf>
    <xf numFmtId="0" fontId="5" fillId="0" borderId="24" xfId="82" applyFont="1" applyFill="1" applyBorder="1" applyAlignment="1" applyProtection="1">
      <alignment horizontal="right" vertical="center"/>
      <protection hidden="1" locked="0"/>
    </xf>
    <xf numFmtId="0" fontId="0" fillId="0" borderId="19" xfId="82" applyFont="1" applyFill="1" applyBorder="1" applyAlignment="1">
      <alignment/>
      <protection/>
    </xf>
    <xf numFmtId="0" fontId="0" fillId="0" borderId="25" xfId="82" applyFont="1" applyFill="1" applyBorder="1" applyAlignment="1">
      <alignment/>
      <protection/>
    </xf>
    <xf numFmtId="0" fontId="0" fillId="0" borderId="0" xfId="82" applyFont="1" applyFill="1" applyBorder="1" applyAlignment="1" applyProtection="1">
      <alignment vertical="top" wrapText="1"/>
      <protection hidden="1"/>
    </xf>
    <xf numFmtId="0" fontId="0" fillId="0" borderId="0" xfId="82" applyFont="1" applyFill="1" applyBorder="1" applyAlignment="1" applyProtection="1">
      <alignment wrapText="1"/>
      <protection hidden="1"/>
    </xf>
    <xf numFmtId="0" fontId="5" fillId="0" borderId="26" xfId="82" applyFont="1" applyFill="1" applyBorder="1" applyAlignment="1" applyProtection="1">
      <alignment horizontal="right" vertical="center"/>
      <protection hidden="1" locked="0"/>
    </xf>
    <xf numFmtId="0" fontId="0" fillId="0" borderId="27" xfId="82" applyFont="1" applyFill="1" applyBorder="1" applyAlignment="1">
      <alignment/>
      <protection/>
    </xf>
    <xf numFmtId="0" fontId="0" fillId="0" borderId="28" xfId="82" applyFont="1" applyFill="1" applyBorder="1" applyAlignment="1">
      <alignment/>
      <protection/>
    </xf>
    <xf numFmtId="49" fontId="5" fillId="0" borderId="26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28" xfId="8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2" applyFont="1" applyBorder="1" applyAlignment="1" applyProtection="1">
      <alignment horizontal="center" vertical="top"/>
      <protection hidden="1"/>
    </xf>
    <xf numFmtId="0" fontId="0" fillId="0" borderId="0" xfId="82" applyFont="1" applyBorder="1" applyAlignment="1" applyProtection="1">
      <alignment horizontal="center"/>
      <protection hidden="1"/>
    </xf>
    <xf numFmtId="0" fontId="0" fillId="0" borderId="29" xfId="82" applyFont="1" applyBorder="1" applyAlignment="1" applyProtection="1">
      <alignment horizontal="center" vertical="top"/>
      <protection hidden="1"/>
    </xf>
    <xf numFmtId="0" fontId="0" fillId="0" borderId="29" xfId="82" applyFont="1" applyBorder="1" applyAlignment="1">
      <alignment horizontal="center"/>
      <protection/>
    </xf>
    <xf numFmtId="0" fontId="0" fillId="0" borderId="30" xfId="82" applyFont="1" applyBorder="1" applyAlignment="1">
      <alignment/>
      <protection/>
    </xf>
    <xf numFmtId="0" fontId="0" fillId="0" borderId="19" xfId="82" applyFont="1" applyFill="1" applyBorder="1" applyAlignment="1" applyProtection="1">
      <alignment horizontal="center" vertical="top"/>
      <protection hidden="1"/>
    </xf>
    <xf numFmtId="0" fontId="0" fillId="0" borderId="19" xfId="82" applyFont="1" applyFill="1" applyBorder="1" applyAlignment="1" applyProtection="1">
      <alignment horizontal="center"/>
      <protection hidden="1"/>
    </xf>
    <xf numFmtId="49" fontId="2" fillId="0" borderId="24" xfId="54" applyNumberFormat="1" applyFont="1" applyFill="1" applyBorder="1" applyAlignment="1" applyProtection="1">
      <alignment horizontal="left" vertical="center"/>
      <protection hidden="1" locked="0"/>
    </xf>
    <xf numFmtId="49" fontId="5" fillId="0" borderId="19" xfId="82" applyNumberFormat="1" applyFont="1" applyFill="1" applyBorder="1" applyAlignment="1" applyProtection="1">
      <alignment horizontal="left" vertical="center"/>
      <protection hidden="1" locked="0"/>
    </xf>
    <xf numFmtId="49" fontId="5" fillId="0" borderId="25" xfId="82" applyNumberFormat="1" applyFont="1" applyFill="1" applyBorder="1" applyAlignment="1" applyProtection="1">
      <alignment horizontal="left" vertical="center"/>
      <protection hidden="1" locked="0"/>
    </xf>
    <xf numFmtId="49" fontId="5" fillId="0" borderId="24" xfId="82" applyNumberFormat="1" applyFont="1" applyFill="1" applyBorder="1" applyAlignment="1" applyProtection="1">
      <alignment horizontal="left" vertical="center"/>
      <protection hidden="1" locked="0"/>
    </xf>
    <xf numFmtId="0" fontId="8" fillId="0" borderId="0" xfId="94" applyFont="1" applyBorder="1" applyAlignment="1" applyProtection="1">
      <alignment horizontal="left"/>
      <protection hidden="1"/>
    </xf>
    <xf numFmtId="0" fontId="8" fillId="0" borderId="0" xfId="94" applyFont="1" applyBorder="1" applyAlignment="1">
      <alignment/>
      <protection/>
    </xf>
    <xf numFmtId="0" fontId="6" fillId="0" borderId="0" xfId="94" applyFont="1" applyBorder="1" applyAlignment="1" applyProtection="1">
      <alignment horizontal="left"/>
      <protection hidden="1"/>
    </xf>
    <xf numFmtId="0" fontId="6" fillId="0" borderId="0" xfId="94" applyFont="1" applyBorder="1" applyAlignment="1">
      <alignment/>
      <protection/>
    </xf>
    <xf numFmtId="0" fontId="6" fillId="0" borderId="12" xfId="94" applyFont="1" applyBorder="1" applyAlignment="1">
      <alignment/>
      <protection/>
    </xf>
    <xf numFmtId="0" fontId="5" fillId="0" borderId="31" xfId="82" applyFont="1" applyBorder="1" applyAlignment="1">
      <alignment/>
      <protection/>
    </xf>
    <xf numFmtId="0" fontId="5" fillId="0" borderId="21" xfId="82" applyFont="1" applyBorder="1" applyAlignment="1">
      <alignment/>
      <protection/>
    </xf>
    <xf numFmtId="0" fontId="0" fillId="0" borderId="0" xfId="82" applyFont="1" applyBorder="1" applyAlignment="1" applyProtection="1">
      <alignment vertical="center"/>
      <protection hidden="1"/>
    </xf>
    <xf numFmtId="0" fontId="0" fillId="0" borderId="21" xfId="82" applyFont="1" applyBorder="1" applyAlignment="1" applyProtection="1">
      <alignment horizontal="center"/>
      <protection hidden="1"/>
    </xf>
    <xf numFmtId="0" fontId="5" fillId="0" borderId="19" xfId="82" applyFont="1" applyFill="1" applyBorder="1" applyAlignment="1" applyProtection="1">
      <alignment horizontal="left" vertical="center"/>
      <protection hidden="1" locked="0"/>
    </xf>
    <xf numFmtId="0" fontId="5" fillId="0" borderId="25" xfId="82" applyFont="1" applyFill="1" applyBorder="1" applyAlignment="1" applyProtection="1">
      <alignment horizontal="left" vertical="center"/>
      <protection hidden="1" locked="0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>
      <alignment horizontal="left" vertical="center" wrapText="1" inden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 indent="1"/>
    </xf>
    <xf numFmtId="0" fontId="29" fillId="0" borderId="33" xfId="0" applyFont="1" applyFill="1" applyBorder="1" applyAlignment="1">
      <alignment horizontal="left" vertical="center" wrapText="1" indent="1"/>
    </xf>
    <xf numFmtId="0" fontId="29" fillId="0" borderId="34" xfId="0" applyFont="1" applyFill="1" applyBorder="1" applyAlignment="1">
      <alignment horizontal="left" vertical="center" wrapText="1" indent="1"/>
    </xf>
    <xf numFmtId="0" fontId="29" fillId="0" borderId="35" xfId="0" applyFont="1" applyFill="1" applyBorder="1" applyAlignment="1">
      <alignment horizontal="left" vertical="center" wrapText="1" indent="1"/>
    </xf>
    <xf numFmtId="0" fontId="29" fillId="0" borderId="36" xfId="0" applyFont="1" applyFill="1" applyBorder="1" applyAlignment="1">
      <alignment horizontal="left" vertical="center" wrapText="1" indent="1"/>
    </xf>
    <xf numFmtId="0" fontId="29" fillId="0" borderId="37" xfId="0" applyFont="1" applyFill="1" applyBorder="1" applyAlignment="1">
      <alignment horizontal="left" vertical="center" wrapText="1" inden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0" xfId="94" applyFont="1" applyFill="1" applyBorder="1" applyAlignment="1" applyProtection="1">
      <alignment horizontal="center" vertical="center"/>
      <protection hidden="1"/>
    </xf>
    <xf numFmtId="14" fontId="27" fillId="0" borderId="0" xfId="94" applyNumberFormat="1" applyFont="1" applyFill="1" applyBorder="1" applyAlignment="1" applyProtection="1">
      <alignment horizontal="center" vertical="center"/>
      <protection hidden="1" locked="0"/>
    </xf>
    <xf numFmtId="0" fontId="9" fillId="0" borderId="0" xfId="94" applyFont="1" applyFill="1" applyBorder="1" applyAlignment="1">
      <alignment vertical="center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vertical="center" wrapText="1"/>
    </xf>
    <xf numFmtId="0" fontId="27" fillId="0" borderId="0" xfId="9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97" applyFont="1" applyAlignment="1">
      <alignment/>
      <protection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top" wrapText="1"/>
      <protection hidden="1"/>
    </xf>
    <xf numFmtId="0" fontId="41" fillId="0" borderId="0" xfId="0" applyFont="1" applyBorder="1" applyAlignment="1" applyProtection="1">
      <alignment horizontal="center" vertical="top" wrapText="1"/>
      <protection hidden="1"/>
    </xf>
    <xf numFmtId="0" fontId="40" fillId="24" borderId="26" xfId="0" applyFont="1" applyFill="1" applyBorder="1" applyAlignment="1" applyProtection="1">
      <alignment horizontal="left" vertical="center" wrapText="1"/>
      <protection hidden="1"/>
    </xf>
    <xf numFmtId="0" fontId="40" fillId="24" borderId="27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/>
    </xf>
    <xf numFmtId="0" fontId="42" fillId="0" borderId="19" xfId="0" applyFont="1" applyFill="1" applyBorder="1" applyAlignment="1" applyProtection="1">
      <alignment horizontal="center" vertical="top" wrapText="1"/>
      <protection hidden="1"/>
    </xf>
    <xf numFmtId="0" fontId="42" fillId="21" borderId="43" xfId="0" applyFont="1" applyFill="1" applyBorder="1" applyAlignment="1" applyProtection="1">
      <alignment horizontal="center" vertical="center" wrapText="1"/>
      <protection hidden="1"/>
    </xf>
    <xf numFmtId="0" fontId="42" fillId="21" borderId="44" xfId="0" applyFont="1" applyFill="1" applyBorder="1" applyAlignment="1" applyProtection="1">
      <alignment horizontal="center" vertical="center" wrapText="1"/>
      <protection hidden="1"/>
    </xf>
    <xf numFmtId="0" fontId="42" fillId="21" borderId="45" xfId="0" applyFont="1" applyFill="1" applyBorder="1" applyAlignment="1" applyProtection="1">
      <alignment horizontal="center" vertical="center" wrapText="1"/>
      <protection hidden="1"/>
    </xf>
    <xf numFmtId="0" fontId="42" fillId="21" borderId="46" xfId="0" applyFont="1" applyFill="1" applyBorder="1" applyAlignment="1" applyProtection="1">
      <alignment horizontal="center" vertical="center" wrapText="1"/>
      <protection hidden="1"/>
    </xf>
    <xf numFmtId="0" fontId="42" fillId="21" borderId="43" xfId="0" applyFont="1" applyFill="1" applyBorder="1" applyAlignment="1" applyProtection="1">
      <alignment horizontal="center" vertical="center" wrapText="1"/>
      <protection hidden="1"/>
    </xf>
    <xf numFmtId="0" fontId="42" fillId="21" borderId="47" xfId="0" applyFont="1" applyFill="1" applyBorder="1" applyAlignment="1" applyProtection="1">
      <alignment horizontal="center" vertical="center" wrapText="1"/>
      <protection hidden="1"/>
    </xf>
    <xf numFmtId="0" fontId="42" fillId="21" borderId="47" xfId="0" applyFont="1" applyFill="1" applyBorder="1" applyAlignment="1" applyProtection="1">
      <alignment horizontal="center" vertical="center"/>
      <protection hidden="1"/>
    </xf>
    <xf numFmtId="0" fontId="42" fillId="21" borderId="47" xfId="0" applyFont="1" applyFill="1" applyBorder="1" applyAlignment="1" applyProtection="1">
      <alignment horizontal="center" vertical="center" wrapText="1"/>
      <protection hidden="1"/>
    </xf>
    <xf numFmtId="0" fontId="42" fillId="20" borderId="24" xfId="0" applyFont="1" applyFill="1" applyBorder="1" applyAlignment="1">
      <alignment horizontal="left" vertical="center" wrapText="1"/>
    </xf>
    <xf numFmtId="0" fontId="4" fillId="20" borderId="19" xfId="0" applyFont="1" applyFill="1" applyBorder="1" applyAlignment="1">
      <alignment horizontal="left" vertical="center" wrapText="1"/>
    </xf>
    <xf numFmtId="0" fontId="42" fillId="0" borderId="38" xfId="0" applyFont="1" applyFill="1" applyBorder="1" applyAlignment="1">
      <alignment horizontal="left" vertical="center" wrapText="1"/>
    </xf>
    <xf numFmtId="0" fontId="42" fillId="0" borderId="39" xfId="0" applyFont="1" applyFill="1" applyBorder="1" applyAlignment="1">
      <alignment horizontal="left" vertical="center" wrapText="1"/>
    </xf>
    <xf numFmtId="0" fontId="42" fillId="0" borderId="40" xfId="0" applyFont="1" applyFill="1" applyBorder="1" applyAlignment="1">
      <alignment horizontal="left" vertical="center" wrapText="1"/>
    </xf>
    <xf numFmtId="167" fontId="42" fillId="0" borderId="15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42" fillId="0" borderId="32" xfId="0" applyFont="1" applyFill="1" applyBorder="1" applyAlignment="1">
      <alignment horizontal="left" vertical="center" wrapText="1"/>
    </xf>
    <xf numFmtId="0" fontId="42" fillId="0" borderId="33" xfId="0" applyFont="1" applyFill="1" applyBorder="1" applyAlignment="1">
      <alignment horizontal="left" vertical="center" wrapText="1"/>
    </xf>
    <xf numFmtId="0" fontId="42" fillId="0" borderId="34" xfId="0" applyFont="1" applyFill="1" applyBorder="1" applyAlignment="1">
      <alignment horizontal="left" vertical="center" wrapText="1"/>
    </xf>
    <xf numFmtId="167" fontId="42" fillId="0" borderId="16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42" fillId="0" borderId="41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42" fillId="0" borderId="48" xfId="0" applyFont="1" applyFill="1" applyBorder="1" applyAlignment="1">
      <alignment horizontal="left" vertical="center" wrapText="1"/>
    </xf>
    <xf numFmtId="167" fontId="42" fillId="0" borderId="1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0" fontId="42" fillId="20" borderId="26" xfId="0" applyFont="1" applyFill="1" applyBorder="1" applyAlignment="1">
      <alignment horizontal="left" vertical="center" wrapText="1"/>
    </xf>
    <xf numFmtId="0" fontId="4" fillId="20" borderId="27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2" fillId="0" borderId="35" xfId="0" applyFont="1" applyFill="1" applyBorder="1" applyAlignment="1">
      <alignment horizontal="left"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42" fillId="0" borderId="37" xfId="0" applyFont="1" applyFill="1" applyBorder="1" applyAlignment="1">
      <alignment horizontal="left" vertical="center" wrapText="1"/>
    </xf>
    <xf numFmtId="0" fontId="42" fillId="20" borderId="27" xfId="0" applyFont="1" applyFill="1" applyBorder="1" applyAlignment="1">
      <alignment horizontal="left" vertical="center" wrapText="1"/>
    </xf>
    <xf numFmtId="0" fontId="4" fillId="20" borderId="27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167" fontId="42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3" fontId="29" fillId="0" borderId="16" xfId="0" applyNumberFormat="1" applyFont="1" applyFill="1" applyBorder="1" applyAlignment="1">
      <alignment/>
    </xf>
    <xf numFmtId="3" fontId="42" fillId="24" borderId="16" xfId="0" applyNumberFormat="1" applyFont="1" applyFill="1" applyBorder="1" applyAlignment="1" applyProtection="1">
      <alignment vertical="center"/>
      <protection hidden="1"/>
    </xf>
    <xf numFmtId="0" fontId="42" fillId="0" borderId="0" xfId="0" applyFont="1" applyAlignment="1">
      <alignment/>
    </xf>
    <xf numFmtId="3" fontId="42" fillId="24" borderId="20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top" wrapText="1"/>
      <protection hidden="1"/>
    </xf>
    <xf numFmtId="0" fontId="39" fillId="0" borderId="19" xfId="0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 applyProtection="1">
      <alignment vertical="center" wrapText="1"/>
      <protection hidden="1"/>
    </xf>
    <xf numFmtId="0" fontId="39" fillId="0" borderId="27" xfId="0" applyFont="1" applyFill="1" applyBorder="1" applyAlignment="1" applyProtection="1">
      <alignment vertical="center" wrapText="1"/>
      <protection hidden="1"/>
    </xf>
    <xf numFmtId="0" fontId="39" fillId="0" borderId="28" xfId="0" applyFont="1" applyFill="1" applyBorder="1" applyAlignment="1" applyProtection="1">
      <alignment vertical="center" wrapText="1"/>
      <protection hidden="1"/>
    </xf>
    <xf numFmtId="0" fontId="8" fillId="0" borderId="0" xfId="94" applyFont="1" applyAlignment="1">
      <alignment/>
      <protection/>
    </xf>
    <xf numFmtId="0" fontId="8" fillId="0" borderId="0" xfId="94" applyFont="1" applyAlignment="1">
      <alignment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 3" xfId="68"/>
    <cellStyle name="Normal 20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4 4" xfId="76"/>
    <cellStyle name="Normal 5" xfId="77"/>
    <cellStyle name="Normal 6" xfId="78"/>
    <cellStyle name="Normal 7" xfId="79"/>
    <cellStyle name="Normal 8" xfId="80"/>
    <cellStyle name="Normal 9" xfId="81"/>
    <cellStyle name="Normal_TFI-POD" xfId="82"/>
    <cellStyle name="Note" xfId="83"/>
    <cellStyle name="Obi?no_Ulaganja i krediti" xfId="84"/>
    <cellStyle name="Obično_Knjiga2" xfId="85"/>
    <cellStyle name="Output" xfId="86"/>
    <cellStyle name="Percent" xfId="87"/>
    <cellStyle name="Percent (0)" xfId="88"/>
    <cellStyle name="Percent 2" xfId="89"/>
    <cellStyle name="Percent 2 2" xfId="90"/>
    <cellStyle name="Percent 2 3" xfId="91"/>
    <cellStyle name="Percent 3" xfId="92"/>
    <cellStyle name="Pra?ena hiperveza" xfId="93"/>
    <cellStyle name="Style 1" xfId="94"/>
    <cellStyle name="Style 1 2" xfId="95"/>
    <cellStyle name="Style 1 3" xfId="96"/>
    <cellStyle name="Style 1 4" xfId="97"/>
    <cellStyle name="Tickmark" xfId="98"/>
    <cellStyle name="Title" xfId="99"/>
    <cellStyle name="Total" xfId="100"/>
    <cellStyle name="Warning Text" xfId="10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orisnik\LOCALS~1\Temp\Rar$DI00.893\LEAD%20Kratkorocni%20krediti%20RP%20E-1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PBZ%20revizija%2030.06.99\Radni%20papiri\Radni%20papi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ISA\Croatia%20banka\Radni%20papiri\Pripremna%20lista%20Croatia%20banka%20-%20zavrs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orisnik\LOCALS~1\Temp\Rar$DI00.893\Dugorocni%20kredi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VIZIJA\testiranje\dugorocni%20krediti\6312%20Long-Term%20Debt%20-%20Summary,%20R'Fwd,%20Int%20Exp,%20Disclos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31%20Long-Term%20Debt%20-%20Summary,%20R'Fwd,%20Int%20Exp,%20Disclosr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slav\My%20Documents\MARIJANA\MEGRAD\Infodom%2006-MB-K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eroterm2001%20M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31%20Long-Term%20Debt%20-%20Summary,%20R'Fwd,%20Int%20Exp,%20Disclosr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DECI -KRATKOR.KR."/>
      <sheetName val="D-0"/>
      <sheetName val="ZAKLJUCAK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TESTIRANJE"/>
      <sheetName val="anal. pr. po kta"/>
      <sheetName val="anal. ras. po kta "/>
      <sheetName val="troš. amort."/>
      <sheetName val="blag. zapisi"/>
      <sheetName val="dep. HNB"/>
      <sheetName val="plasmani bankama"/>
      <sheetName val="obveznice"/>
      <sheetName val="javni dug"/>
      <sheetName val="krediti stan."/>
      <sheetName val="krediti"/>
      <sheetName val="primljeni krediti"/>
      <sheetName val="stara štednja"/>
      <sheetName val="depoziti"/>
      <sheetName val="refinan. kred."/>
      <sheetName val="korekcija RDG"/>
      <sheetName val="struktura"/>
      <sheetName val="cut-off"/>
      <sheetName val="proba za depozite poduzeća"/>
      <sheetName val="izračun kamatnih stopa"/>
      <sheetName val="proba za depozite stanovništva"/>
      <sheetName val="izračun kamatnih stopa (2)"/>
      <sheetName val="prih. i ras. po naknadama"/>
      <sheetName val="analiza pr. i ras. po nakn."/>
      <sheetName val="konto 633"/>
      <sheetName val="Tr. mater. i usluga"/>
      <sheetName val="test troš. intel."/>
      <sheetName val="test troškova reklame i donac."/>
      <sheetName val="plaće"/>
      <sheetName val="test zakupa"/>
      <sheetName val="ostali prihodi"/>
      <sheetName val="ostali troškovi"/>
      <sheetName val="plaće(2)"/>
      <sheetName val="troškovi reklame"/>
      <sheetName val="troš. mat."/>
      <sheetName val="konto 14"/>
      <sheetName val="konto 15"/>
      <sheetName val="konto 16"/>
      <sheetName val="konto 16 (2)"/>
      <sheetName val="rezerviran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dokumentacije"/>
      <sheetName val="za kredite"/>
      <sheetName val="obveze po kreditima"/>
      <sheetName val="obveze po krat. kreditima"/>
      <sheetName val="pregled imovine "/>
      <sheetName val="ulaganja"/>
      <sheetName val="rezerviranja (2)"/>
      <sheetName val="mater. imovina"/>
      <sheetName val="nematerijalna imovina"/>
      <sheetName val="amortiz. stope"/>
      <sheetName val="predujmovi"/>
      <sheetName val="izvanbilančna eviden."/>
      <sheetName val="kamatne stope"/>
      <sheetName val="kamatne stope 2"/>
      <sheetName val="struktura plasm. po djelatnosti"/>
      <sheetName val="zemljopisna koncentracija"/>
      <sheetName val="sredstva u ime i za račun"/>
      <sheetName val="transakcije s povezanim stranam"/>
      <sheetName val="imovina dana u najam"/>
      <sheetName val="imovina u najm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-0"/>
      <sheetName val="E-0-1"/>
      <sheetName val="E-3"/>
      <sheetName val="E-3-1"/>
      <sheetName val="VODECI - DUOR.KR."/>
      <sheetName val="Summery"/>
      <sheetName val="detaljni test"/>
      <sheetName val="Test tr. jamstva cto 729018"/>
      <sheetName val="Konfirmacija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EDSHEET"/>
      <sheetName val="Summary"/>
      <sheetName val="Rollforward"/>
      <sheetName val="Konfirmacij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ytical breakdown"/>
      <sheetName val="general information"/>
      <sheetName val="changes during year"/>
      <sheetName val="realised foreign exchange diffe"/>
      <sheetName val="Tickmark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1-1"/>
      <sheetName val="K1-2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bavljaci"/>
      <sheetName val="R "/>
      <sheetName val="P"/>
      <sheetName val="J"/>
      <sheetName val="J-0 ciklus"/>
      <sheetName val="J-1 acc.660"/>
      <sheetName val="J-2 acc.66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ollforward"/>
      <sheetName val="Tabela za izvj."/>
      <sheetName val="Tecajne razlike"/>
      <sheetName val="Interest Exp."/>
      <sheetName val="Excess Calc"/>
      <sheetName val="Threshold Calc"/>
      <sheetName val="Disclosure"/>
      <sheetName val="Tickmarks"/>
      <sheetName val="Interest Exp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10" zoomScaleSheetLayoutView="110" zoomScalePageLayoutView="0" workbookViewId="0" topLeftCell="A1">
      <selection activeCell="H28" sqref="H28:I28"/>
    </sheetView>
  </sheetViews>
  <sheetFormatPr defaultColWidth="9.140625" defaultRowHeight="12.75"/>
  <cols>
    <col min="1" max="1" width="9.140625" style="60" customWidth="1"/>
    <col min="2" max="2" width="13.00390625" style="60" customWidth="1"/>
    <col min="3" max="6" width="9.140625" style="60" customWidth="1"/>
    <col min="7" max="7" width="15.140625" style="60" customWidth="1"/>
    <col min="8" max="8" width="19.28125" style="60" customWidth="1"/>
    <col min="9" max="9" width="14.421875" style="60" customWidth="1"/>
    <col min="10" max="16384" width="9.140625" style="60" customWidth="1"/>
  </cols>
  <sheetData>
    <row r="1" spans="1:9" ht="12.75">
      <c r="A1" s="181" t="s">
        <v>213</v>
      </c>
      <c r="B1" s="182"/>
      <c r="C1" s="182"/>
      <c r="D1" s="58"/>
      <c r="E1" s="58"/>
      <c r="F1" s="58"/>
      <c r="G1" s="58"/>
      <c r="H1" s="58"/>
      <c r="I1" s="59"/>
    </row>
    <row r="2" spans="1:9" ht="12.75">
      <c r="A2" s="127" t="s">
        <v>214</v>
      </c>
      <c r="B2" s="128"/>
      <c r="C2" s="128"/>
      <c r="D2" s="129"/>
      <c r="E2" s="3">
        <v>42005</v>
      </c>
      <c r="F2" s="61"/>
      <c r="G2" s="4" t="s">
        <v>215</v>
      </c>
      <c r="H2" s="3" t="s">
        <v>292</v>
      </c>
      <c r="I2" s="5"/>
    </row>
    <row r="3" spans="1:9" ht="12.75">
      <c r="A3" s="6"/>
      <c r="B3" s="7"/>
      <c r="C3" s="7"/>
      <c r="D3" s="7"/>
      <c r="E3" s="8"/>
      <c r="F3" s="8"/>
      <c r="G3" s="7"/>
      <c r="H3" s="7"/>
      <c r="I3" s="62"/>
    </row>
    <row r="4" spans="1:9" ht="12.75">
      <c r="A4" s="130" t="s">
        <v>4</v>
      </c>
      <c r="B4" s="131"/>
      <c r="C4" s="131"/>
      <c r="D4" s="131"/>
      <c r="E4" s="131"/>
      <c r="F4" s="131"/>
      <c r="G4" s="131"/>
      <c r="H4" s="131"/>
      <c r="I4" s="132"/>
    </row>
    <row r="5" spans="1:9" ht="12.75">
      <c r="A5" s="63"/>
      <c r="B5" s="11"/>
      <c r="C5" s="11"/>
      <c r="D5" s="11"/>
      <c r="E5" s="64"/>
      <c r="F5" s="65"/>
      <c r="G5" s="66"/>
      <c r="H5" s="4"/>
      <c r="I5" s="67"/>
    </row>
    <row r="6" spans="1:9" ht="12.75">
      <c r="A6" s="133" t="s">
        <v>216</v>
      </c>
      <c r="B6" s="134"/>
      <c r="C6" s="135" t="s">
        <v>8</v>
      </c>
      <c r="D6" s="136"/>
      <c r="E6" s="68"/>
      <c r="F6" s="68"/>
      <c r="G6" s="68"/>
      <c r="H6" s="68"/>
      <c r="I6" s="69"/>
    </row>
    <row r="7" spans="1:9" ht="12.75">
      <c r="A7" s="70"/>
      <c r="B7" s="71"/>
      <c r="C7" s="11"/>
      <c r="D7" s="11"/>
      <c r="E7" s="68"/>
      <c r="F7" s="68"/>
      <c r="G7" s="68"/>
      <c r="H7" s="68"/>
      <c r="I7" s="69"/>
    </row>
    <row r="8" spans="1:9" ht="12.75">
      <c r="A8" s="137" t="s">
        <v>217</v>
      </c>
      <c r="B8" s="138"/>
      <c r="C8" s="135" t="s">
        <v>9</v>
      </c>
      <c r="D8" s="136"/>
      <c r="E8" s="68"/>
      <c r="F8" s="68"/>
      <c r="G8" s="68"/>
      <c r="H8" s="68"/>
      <c r="I8" s="72"/>
    </row>
    <row r="9" spans="1:9" ht="12.75">
      <c r="A9" s="73"/>
      <c r="B9" s="74"/>
      <c r="C9" s="75"/>
      <c r="D9" s="76"/>
      <c r="E9" s="11"/>
      <c r="F9" s="11"/>
      <c r="G9" s="11"/>
      <c r="H9" s="11"/>
      <c r="I9" s="72"/>
    </row>
    <row r="10" spans="1:9" ht="12.75">
      <c r="A10" s="137" t="s">
        <v>218</v>
      </c>
      <c r="B10" s="139"/>
      <c r="C10" s="135" t="s">
        <v>10</v>
      </c>
      <c r="D10" s="136"/>
      <c r="E10" s="11"/>
      <c r="F10" s="11"/>
      <c r="G10" s="11"/>
      <c r="H10" s="11"/>
      <c r="I10" s="72"/>
    </row>
    <row r="11" spans="1:9" ht="12.75">
      <c r="A11" s="140"/>
      <c r="B11" s="139"/>
      <c r="C11" s="11"/>
      <c r="D11" s="11"/>
      <c r="E11" s="11"/>
      <c r="F11" s="11"/>
      <c r="G11" s="11"/>
      <c r="H11" s="11"/>
      <c r="I11" s="72"/>
    </row>
    <row r="12" spans="1:9" ht="12.75">
      <c r="A12" s="133" t="s">
        <v>219</v>
      </c>
      <c r="B12" s="134"/>
      <c r="C12" s="124" t="s">
        <v>11</v>
      </c>
      <c r="D12" s="125"/>
      <c r="E12" s="125"/>
      <c r="F12" s="125"/>
      <c r="G12" s="125"/>
      <c r="H12" s="125"/>
      <c r="I12" s="126"/>
    </row>
    <row r="13" spans="1:9" ht="12.75">
      <c r="A13" s="70"/>
      <c r="B13" s="71"/>
      <c r="C13" s="77"/>
      <c r="D13" s="11"/>
      <c r="E13" s="11"/>
      <c r="F13" s="11"/>
      <c r="G13" s="11"/>
      <c r="H13" s="11"/>
      <c r="I13" s="72"/>
    </row>
    <row r="14" spans="1:9" ht="12.75">
      <c r="A14" s="133" t="s">
        <v>220</v>
      </c>
      <c r="B14" s="134"/>
      <c r="C14" s="144">
        <v>21000</v>
      </c>
      <c r="D14" s="145"/>
      <c r="E14" s="11"/>
      <c r="F14" s="124" t="s">
        <v>12</v>
      </c>
      <c r="G14" s="125"/>
      <c r="H14" s="125"/>
      <c r="I14" s="126"/>
    </row>
    <row r="15" spans="1:9" ht="12.75">
      <c r="A15" s="70"/>
      <c r="B15" s="71"/>
      <c r="C15" s="11"/>
      <c r="D15" s="11"/>
      <c r="E15" s="11"/>
      <c r="F15" s="11"/>
      <c r="G15" s="11"/>
      <c r="H15" s="11"/>
      <c r="I15" s="72"/>
    </row>
    <row r="16" spans="1:9" ht="12.75">
      <c r="A16" s="133" t="s">
        <v>221</v>
      </c>
      <c r="B16" s="134"/>
      <c r="C16" s="124" t="s">
        <v>13</v>
      </c>
      <c r="D16" s="125"/>
      <c r="E16" s="125"/>
      <c r="F16" s="125"/>
      <c r="G16" s="125"/>
      <c r="H16" s="125"/>
      <c r="I16" s="126"/>
    </row>
    <row r="17" spans="1:9" ht="12.75">
      <c r="A17" s="70"/>
      <c r="B17" s="71"/>
      <c r="C17" s="11"/>
      <c r="D17" s="11"/>
      <c r="E17" s="11"/>
      <c r="F17" s="11"/>
      <c r="G17" s="11"/>
      <c r="H17" s="11"/>
      <c r="I17" s="72"/>
    </row>
    <row r="18" spans="1:9" ht="12.75">
      <c r="A18" s="133" t="s">
        <v>222</v>
      </c>
      <c r="B18" s="134"/>
      <c r="C18" s="141" t="s">
        <v>14</v>
      </c>
      <c r="D18" s="142"/>
      <c r="E18" s="142"/>
      <c r="F18" s="142"/>
      <c r="G18" s="142"/>
      <c r="H18" s="142"/>
      <c r="I18" s="143"/>
    </row>
    <row r="19" spans="1:9" ht="12.75">
      <c r="A19" s="70"/>
      <c r="B19" s="71"/>
      <c r="C19" s="77"/>
      <c r="D19" s="11"/>
      <c r="E19" s="11"/>
      <c r="F19" s="11"/>
      <c r="G19" s="11"/>
      <c r="H19" s="11"/>
      <c r="I19" s="72"/>
    </row>
    <row r="20" spans="1:9" ht="12.75">
      <c r="A20" s="133" t="s">
        <v>223</v>
      </c>
      <c r="B20" s="134"/>
      <c r="C20" s="141" t="s">
        <v>15</v>
      </c>
      <c r="D20" s="142"/>
      <c r="E20" s="142"/>
      <c r="F20" s="142"/>
      <c r="G20" s="142"/>
      <c r="H20" s="142"/>
      <c r="I20" s="143"/>
    </row>
    <row r="21" spans="1:9" ht="12.75">
      <c r="A21" s="70"/>
      <c r="B21" s="71"/>
      <c r="C21" s="77"/>
      <c r="D21" s="11"/>
      <c r="E21" s="11"/>
      <c r="F21" s="11"/>
      <c r="G21" s="11"/>
      <c r="H21" s="11"/>
      <c r="I21" s="72"/>
    </row>
    <row r="22" spans="1:9" ht="12.75">
      <c r="A22" s="133" t="s">
        <v>224</v>
      </c>
      <c r="B22" s="134"/>
      <c r="C22" s="9">
        <v>409</v>
      </c>
      <c r="D22" s="124" t="s">
        <v>12</v>
      </c>
      <c r="E22" s="146"/>
      <c r="F22" s="147"/>
      <c r="G22" s="133"/>
      <c r="H22" s="148"/>
      <c r="I22" s="10"/>
    </row>
    <row r="23" spans="1:9" ht="12.75">
      <c r="A23" s="70"/>
      <c r="B23" s="71"/>
      <c r="C23" s="11"/>
      <c r="D23" s="11"/>
      <c r="E23" s="11"/>
      <c r="F23" s="11"/>
      <c r="G23" s="11"/>
      <c r="H23" s="11"/>
      <c r="I23" s="72"/>
    </row>
    <row r="24" spans="1:9" ht="12.75">
      <c r="A24" s="133" t="s">
        <v>225</v>
      </c>
      <c r="B24" s="134"/>
      <c r="C24" s="9">
        <v>17</v>
      </c>
      <c r="D24" s="124" t="s">
        <v>16</v>
      </c>
      <c r="E24" s="146"/>
      <c r="F24" s="146"/>
      <c r="G24" s="147"/>
      <c r="H24" s="78" t="s">
        <v>226</v>
      </c>
      <c r="I24" s="115">
        <f>332+28+10</f>
        <v>370</v>
      </c>
    </row>
    <row r="25" spans="1:9" ht="12.75">
      <c r="A25" s="70"/>
      <c r="B25" s="71"/>
      <c r="C25" s="11"/>
      <c r="D25" s="11"/>
      <c r="E25" s="11"/>
      <c r="F25" s="11"/>
      <c r="G25" s="71"/>
      <c r="H25" s="71" t="s">
        <v>5</v>
      </c>
      <c r="I25" s="79"/>
    </row>
    <row r="26" spans="1:9" ht="12.75">
      <c r="A26" s="133" t="s">
        <v>227</v>
      </c>
      <c r="B26" s="134"/>
      <c r="C26" s="12" t="s">
        <v>276</v>
      </c>
      <c r="D26" s="13"/>
      <c r="E26" s="80"/>
      <c r="F26" s="11"/>
      <c r="G26" s="149" t="s">
        <v>228</v>
      </c>
      <c r="H26" s="134"/>
      <c r="I26" s="14" t="s">
        <v>17</v>
      </c>
    </row>
    <row r="27" spans="1:9" ht="12.75">
      <c r="A27" s="70"/>
      <c r="B27" s="71"/>
      <c r="C27" s="11"/>
      <c r="D27" s="11"/>
      <c r="E27" s="11"/>
      <c r="F27" s="11"/>
      <c r="G27" s="11"/>
      <c r="H27" s="11"/>
      <c r="I27" s="81"/>
    </row>
    <row r="28" spans="1:9" ht="12.75">
      <c r="A28" s="150" t="s">
        <v>229</v>
      </c>
      <c r="B28" s="151"/>
      <c r="C28" s="152"/>
      <c r="D28" s="152"/>
      <c r="E28" s="151" t="s">
        <v>230</v>
      </c>
      <c r="F28" s="153"/>
      <c r="G28" s="153"/>
      <c r="H28" s="152" t="s">
        <v>231</v>
      </c>
      <c r="I28" s="154"/>
    </row>
    <row r="29" spans="1:9" ht="12.75">
      <c r="A29" s="82"/>
      <c r="B29" s="80"/>
      <c r="C29" s="80"/>
      <c r="D29" s="76"/>
      <c r="E29" s="11"/>
      <c r="F29" s="11"/>
      <c r="G29" s="11"/>
      <c r="H29" s="83"/>
      <c r="I29" s="81"/>
    </row>
    <row r="30" spans="1:9" ht="12.75">
      <c r="A30" s="155"/>
      <c r="B30" s="156"/>
      <c r="C30" s="156"/>
      <c r="D30" s="157"/>
      <c r="E30" s="155"/>
      <c r="F30" s="156"/>
      <c r="G30" s="156"/>
      <c r="H30" s="135"/>
      <c r="I30" s="136"/>
    </row>
    <row r="31" spans="1:9" s="111" customFormat="1" ht="18.75" customHeight="1">
      <c r="A31" s="155" t="s">
        <v>270</v>
      </c>
      <c r="B31" s="156"/>
      <c r="C31" s="156"/>
      <c r="D31" s="157"/>
      <c r="E31" s="155" t="s">
        <v>271</v>
      </c>
      <c r="F31" s="156"/>
      <c r="G31" s="156"/>
      <c r="H31" s="135" t="s">
        <v>272</v>
      </c>
      <c r="I31" s="136"/>
    </row>
    <row r="32" spans="1:9" s="111" customFormat="1" ht="12.75">
      <c r="A32" s="112"/>
      <c r="B32" s="112"/>
      <c r="C32" s="113"/>
      <c r="D32" s="158"/>
      <c r="E32" s="158"/>
      <c r="F32" s="158"/>
      <c r="G32" s="159"/>
      <c r="H32" s="76"/>
      <c r="I32" s="114"/>
    </row>
    <row r="33" spans="1:9" s="111" customFormat="1" ht="19.5" customHeight="1">
      <c r="A33" s="160" t="s">
        <v>273</v>
      </c>
      <c r="B33" s="161"/>
      <c r="C33" s="161"/>
      <c r="D33" s="162"/>
      <c r="E33" s="160" t="s">
        <v>274</v>
      </c>
      <c r="F33" s="161"/>
      <c r="G33" s="161"/>
      <c r="H33" s="163" t="s">
        <v>275</v>
      </c>
      <c r="I33" s="164"/>
    </row>
    <row r="34" spans="1:9" ht="12.75">
      <c r="A34" s="155"/>
      <c r="B34" s="156"/>
      <c r="C34" s="156"/>
      <c r="D34" s="157"/>
      <c r="E34" s="155"/>
      <c r="F34" s="156"/>
      <c r="G34" s="156"/>
      <c r="H34" s="135"/>
      <c r="I34" s="136"/>
    </row>
    <row r="35" spans="1:9" ht="12.75">
      <c r="A35" s="70"/>
      <c r="B35" s="71"/>
      <c r="C35" s="77"/>
      <c r="D35" s="84"/>
      <c r="E35" s="84"/>
      <c r="F35" s="84"/>
      <c r="G35" s="68"/>
      <c r="H35" s="11"/>
      <c r="I35" s="85"/>
    </row>
    <row r="36" spans="1:9" ht="12.75">
      <c r="A36" s="155"/>
      <c r="B36" s="156"/>
      <c r="C36" s="156"/>
      <c r="D36" s="157"/>
      <c r="E36" s="155"/>
      <c r="F36" s="156"/>
      <c r="G36" s="156"/>
      <c r="H36" s="135"/>
      <c r="I36" s="136"/>
    </row>
    <row r="37" spans="1:9" ht="12.75">
      <c r="A37" s="86"/>
      <c r="B37" s="87"/>
      <c r="C37" s="165"/>
      <c r="D37" s="166"/>
      <c r="E37" s="11"/>
      <c r="F37" s="165"/>
      <c r="G37" s="166"/>
      <c r="H37" s="11"/>
      <c r="I37" s="72"/>
    </row>
    <row r="38" spans="1:9" ht="12.75">
      <c r="A38" s="155"/>
      <c r="B38" s="156"/>
      <c r="C38" s="156"/>
      <c r="D38" s="157"/>
      <c r="E38" s="155"/>
      <c r="F38" s="156"/>
      <c r="G38" s="156"/>
      <c r="H38" s="135"/>
      <c r="I38" s="136"/>
    </row>
    <row r="39" spans="1:9" ht="12.75">
      <c r="A39" s="86"/>
      <c r="B39" s="87"/>
      <c r="C39" s="88"/>
      <c r="D39" s="89"/>
      <c r="E39" s="11"/>
      <c r="F39" s="88"/>
      <c r="G39" s="89"/>
      <c r="H39" s="11"/>
      <c r="I39" s="72"/>
    </row>
    <row r="40" spans="1:9" ht="12.75">
      <c r="A40" s="155"/>
      <c r="B40" s="156"/>
      <c r="C40" s="156"/>
      <c r="D40" s="157"/>
      <c r="E40" s="155"/>
      <c r="F40" s="156"/>
      <c r="G40" s="156"/>
      <c r="H40" s="135"/>
      <c r="I40" s="136"/>
    </row>
    <row r="41" spans="1:9" ht="12.75">
      <c r="A41" s="15"/>
      <c r="B41" s="80"/>
      <c r="C41" s="80"/>
      <c r="D41" s="80"/>
      <c r="E41" s="16"/>
      <c r="F41" s="90"/>
      <c r="G41" s="90"/>
      <c r="H41" s="17"/>
      <c r="I41" s="18"/>
    </row>
    <row r="42" spans="1:9" ht="12.75">
      <c r="A42" s="86"/>
      <c r="B42" s="87"/>
      <c r="C42" s="88"/>
      <c r="D42" s="89"/>
      <c r="E42" s="11"/>
      <c r="F42" s="88"/>
      <c r="G42" s="89"/>
      <c r="H42" s="11"/>
      <c r="I42" s="72"/>
    </row>
    <row r="43" spans="1:9" ht="12.75">
      <c r="A43" s="91"/>
      <c r="B43" s="92"/>
      <c r="C43" s="92"/>
      <c r="D43" s="75"/>
      <c r="E43" s="75"/>
      <c r="F43" s="92"/>
      <c r="G43" s="75"/>
      <c r="H43" s="75"/>
      <c r="I43" s="93"/>
    </row>
    <row r="44" spans="1:9" ht="12.75">
      <c r="A44" s="137" t="s">
        <v>232</v>
      </c>
      <c r="B44" s="138"/>
      <c r="C44" s="135"/>
      <c r="D44" s="136"/>
      <c r="E44" s="76"/>
      <c r="F44" s="124"/>
      <c r="G44" s="156"/>
      <c r="H44" s="156"/>
      <c r="I44" s="157"/>
    </row>
    <row r="45" spans="1:9" ht="12.75">
      <c r="A45" s="86"/>
      <c r="B45" s="87"/>
      <c r="C45" s="165"/>
      <c r="D45" s="166"/>
      <c r="E45" s="11"/>
      <c r="F45" s="165"/>
      <c r="G45" s="184"/>
      <c r="H45" s="94"/>
      <c r="I45" s="95"/>
    </row>
    <row r="46" spans="1:9" ht="12.75">
      <c r="A46" s="137" t="s">
        <v>233</v>
      </c>
      <c r="B46" s="138"/>
      <c r="C46" s="124" t="s">
        <v>18</v>
      </c>
      <c r="D46" s="185"/>
      <c r="E46" s="185"/>
      <c r="F46" s="185"/>
      <c r="G46" s="185"/>
      <c r="H46" s="185"/>
      <c r="I46" s="186"/>
    </row>
    <row r="47" spans="1:9" ht="12.75">
      <c r="A47" s="70"/>
      <c r="B47" s="71"/>
      <c r="C47" s="77" t="s">
        <v>234</v>
      </c>
      <c r="D47" s="11"/>
      <c r="E47" s="11"/>
      <c r="F47" s="11"/>
      <c r="G47" s="11"/>
      <c r="H47" s="11"/>
      <c r="I47" s="72"/>
    </row>
    <row r="48" spans="1:9" ht="12.75">
      <c r="A48" s="137" t="s">
        <v>235</v>
      </c>
      <c r="B48" s="138"/>
      <c r="C48" s="175" t="s">
        <v>19</v>
      </c>
      <c r="D48" s="173"/>
      <c r="E48" s="174"/>
      <c r="F48" s="11"/>
      <c r="G48" s="78" t="s">
        <v>236</v>
      </c>
      <c r="H48" s="175" t="s">
        <v>20</v>
      </c>
      <c r="I48" s="174"/>
    </row>
    <row r="49" spans="1:9" ht="12.75">
      <c r="A49" s="70"/>
      <c r="B49" s="71"/>
      <c r="C49" s="77"/>
      <c r="D49" s="11"/>
      <c r="E49" s="11"/>
      <c r="F49" s="11"/>
      <c r="G49" s="11"/>
      <c r="H49" s="11"/>
      <c r="I49" s="72"/>
    </row>
    <row r="50" spans="1:9" ht="12.75">
      <c r="A50" s="137" t="s">
        <v>222</v>
      </c>
      <c r="B50" s="138"/>
      <c r="C50" s="172" t="s">
        <v>21</v>
      </c>
      <c r="D50" s="173"/>
      <c r="E50" s="173"/>
      <c r="F50" s="173"/>
      <c r="G50" s="173"/>
      <c r="H50" s="173"/>
      <c r="I50" s="174"/>
    </row>
    <row r="51" spans="1:9" ht="12.75">
      <c r="A51" s="70"/>
      <c r="B51" s="71"/>
      <c r="C51" s="11"/>
      <c r="D51" s="11"/>
      <c r="E51" s="11"/>
      <c r="F51" s="11"/>
      <c r="G51" s="11"/>
      <c r="H51" s="11"/>
      <c r="I51" s="72"/>
    </row>
    <row r="52" spans="1:9" ht="12.75">
      <c r="A52" s="133" t="s">
        <v>237</v>
      </c>
      <c r="B52" s="134"/>
      <c r="C52" s="175" t="s">
        <v>291</v>
      </c>
      <c r="D52" s="173"/>
      <c r="E52" s="173"/>
      <c r="F52" s="173"/>
      <c r="G52" s="173"/>
      <c r="H52" s="173"/>
      <c r="I52" s="126"/>
    </row>
    <row r="53" spans="1:9" ht="12.75">
      <c r="A53" s="96"/>
      <c r="B53" s="75"/>
      <c r="C53" s="183" t="s">
        <v>238</v>
      </c>
      <c r="D53" s="183"/>
      <c r="E53" s="183"/>
      <c r="F53" s="183"/>
      <c r="G53" s="183"/>
      <c r="H53" s="183"/>
      <c r="I53" s="98"/>
    </row>
    <row r="54" spans="1:9" ht="12.75">
      <c r="A54" s="96"/>
      <c r="B54" s="75"/>
      <c r="C54" s="97"/>
      <c r="D54" s="97"/>
      <c r="E54" s="97"/>
      <c r="F54" s="97"/>
      <c r="G54" s="97"/>
      <c r="H54" s="97"/>
      <c r="I54" s="98"/>
    </row>
    <row r="55" spans="1:9" ht="12.75">
      <c r="A55" s="96"/>
      <c r="B55" s="176" t="s">
        <v>239</v>
      </c>
      <c r="C55" s="177"/>
      <c r="D55" s="177"/>
      <c r="E55" s="177"/>
      <c r="F55" s="99"/>
      <c r="G55" s="99"/>
      <c r="H55" s="99"/>
      <c r="I55" s="100"/>
    </row>
    <row r="56" spans="1:9" ht="12.75">
      <c r="A56" s="96"/>
      <c r="B56" s="178" t="s">
        <v>266</v>
      </c>
      <c r="C56" s="179"/>
      <c r="D56" s="179"/>
      <c r="E56" s="179"/>
      <c r="F56" s="179"/>
      <c r="G56" s="179"/>
      <c r="H56" s="179"/>
      <c r="I56" s="180"/>
    </row>
    <row r="57" spans="1:9" ht="12.75">
      <c r="A57" s="96"/>
      <c r="B57" s="178" t="s">
        <v>267</v>
      </c>
      <c r="C57" s="179"/>
      <c r="D57" s="179"/>
      <c r="E57" s="179"/>
      <c r="F57" s="179"/>
      <c r="G57" s="179"/>
      <c r="H57" s="179"/>
      <c r="I57" s="100"/>
    </row>
    <row r="58" spans="1:9" ht="12.75">
      <c r="A58" s="96"/>
      <c r="B58" s="178" t="s">
        <v>268</v>
      </c>
      <c r="C58" s="179"/>
      <c r="D58" s="179"/>
      <c r="E58" s="179"/>
      <c r="F58" s="179"/>
      <c r="G58" s="179"/>
      <c r="H58" s="179"/>
      <c r="I58" s="180"/>
    </row>
    <row r="59" spans="1:9" ht="12.75">
      <c r="A59" s="96"/>
      <c r="B59" s="178" t="s">
        <v>269</v>
      </c>
      <c r="C59" s="179"/>
      <c r="D59" s="179"/>
      <c r="E59" s="179"/>
      <c r="F59" s="179"/>
      <c r="G59" s="179"/>
      <c r="H59" s="179"/>
      <c r="I59" s="180"/>
    </row>
    <row r="60" spans="1:9" ht="12.75">
      <c r="A60" s="96"/>
      <c r="B60" s="101"/>
      <c r="C60" s="102"/>
      <c r="D60" s="102"/>
      <c r="E60" s="102"/>
      <c r="F60" s="102"/>
      <c r="G60" s="102"/>
      <c r="H60" s="102"/>
      <c r="I60" s="103"/>
    </row>
    <row r="61" spans="1:9" ht="13.5" thickBot="1">
      <c r="A61" s="19" t="s">
        <v>240</v>
      </c>
      <c r="B61" s="11"/>
      <c r="C61" s="11"/>
      <c r="D61" s="11"/>
      <c r="E61" s="11"/>
      <c r="F61" s="11"/>
      <c r="G61" s="104"/>
      <c r="H61" s="105"/>
      <c r="I61" s="106"/>
    </row>
    <row r="62" spans="1:9" ht="12.75">
      <c r="A62" s="63"/>
      <c r="B62" s="11"/>
      <c r="C62" s="11"/>
      <c r="D62" s="11"/>
      <c r="E62" s="75" t="s">
        <v>241</v>
      </c>
      <c r="F62" s="80"/>
      <c r="G62" s="167" t="s">
        <v>242</v>
      </c>
      <c r="H62" s="168"/>
      <c r="I62" s="169"/>
    </row>
    <row r="63" spans="1:9" ht="12.75">
      <c r="A63" s="107"/>
      <c r="B63" s="108"/>
      <c r="C63" s="109"/>
      <c r="D63" s="109"/>
      <c r="E63" s="109"/>
      <c r="F63" s="109"/>
      <c r="G63" s="170"/>
      <c r="H63" s="171"/>
      <c r="I63" s="110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B59:I59"/>
    <mergeCell ref="A1:C1"/>
    <mergeCell ref="C53:H53"/>
    <mergeCell ref="A46:B46"/>
    <mergeCell ref="C45:D45"/>
    <mergeCell ref="F45:G45"/>
    <mergeCell ref="C46:I46"/>
    <mergeCell ref="A48:B48"/>
    <mergeCell ref="C48:E48"/>
    <mergeCell ref="H48:I48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A31:D31"/>
    <mergeCell ref="E31:G31"/>
    <mergeCell ref="H31:I31"/>
    <mergeCell ref="D32:G32"/>
    <mergeCell ref="A34:D34"/>
    <mergeCell ref="E34:G34"/>
    <mergeCell ref="H34:I34"/>
    <mergeCell ref="A33:D33"/>
    <mergeCell ref="E33:G33"/>
    <mergeCell ref="H33:I33"/>
    <mergeCell ref="A26:B26"/>
    <mergeCell ref="G26:H26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8:B18"/>
    <mergeCell ref="C18:I18"/>
    <mergeCell ref="A14:B14"/>
    <mergeCell ref="C14:D14"/>
    <mergeCell ref="F14:I14"/>
    <mergeCell ref="A16:B16"/>
    <mergeCell ref="C16:I16"/>
    <mergeCell ref="C12:I12"/>
    <mergeCell ref="A2:D2"/>
    <mergeCell ref="A4:I4"/>
    <mergeCell ref="A6:B6"/>
    <mergeCell ref="C6:D6"/>
    <mergeCell ref="A8:B8"/>
    <mergeCell ref="C8:D8"/>
    <mergeCell ref="A10:B11"/>
    <mergeCell ref="C10:D10"/>
    <mergeCell ref="A12:B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97">
      <selection activeCell="A115" sqref="A115:L115"/>
    </sheetView>
  </sheetViews>
  <sheetFormatPr defaultColWidth="9.140625" defaultRowHeight="12.75"/>
  <cols>
    <col min="1" max="5" width="9.140625" style="231" customWidth="1"/>
    <col min="6" max="6" width="7.00390625" style="231" customWidth="1"/>
    <col min="7" max="7" width="4.7109375" style="231" customWidth="1"/>
    <col min="8" max="8" width="3.8515625" style="231" customWidth="1"/>
    <col min="9" max="9" width="9.140625" style="231" customWidth="1"/>
    <col min="10" max="10" width="7.421875" style="231" customWidth="1"/>
    <col min="11" max="12" width="12.8515625" style="231" customWidth="1"/>
    <col min="13" max="16384" width="9.140625" style="231" customWidth="1"/>
  </cols>
  <sheetData>
    <row r="1" spans="1:12" ht="14.25">
      <c r="A1" s="225" t="s">
        <v>293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4.25">
      <c r="A2" s="227" t="s">
        <v>302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21.75" customHeight="1">
      <c r="A4" s="229" t="s">
        <v>318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ht="36.75" thickBot="1">
      <c r="A5" s="233" t="s">
        <v>63</v>
      </c>
      <c r="B5" s="234"/>
      <c r="C5" s="234"/>
      <c r="D5" s="234"/>
      <c r="E5" s="234"/>
      <c r="F5" s="234"/>
      <c r="G5" s="234"/>
      <c r="H5" s="235"/>
      <c r="I5" s="236" t="s">
        <v>22</v>
      </c>
      <c r="J5" s="237" t="s">
        <v>294</v>
      </c>
      <c r="K5" s="237" t="s">
        <v>295</v>
      </c>
      <c r="L5" s="237" t="s">
        <v>296</v>
      </c>
    </row>
    <row r="6" spans="1:12" ht="12">
      <c r="A6" s="238">
        <v>1</v>
      </c>
      <c r="B6" s="238"/>
      <c r="C6" s="238"/>
      <c r="D6" s="238"/>
      <c r="E6" s="238"/>
      <c r="F6" s="238"/>
      <c r="G6" s="238"/>
      <c r="H6" s="238"/>
      <c r="I6" s="239">
        <v>2</v>
      </c>
      <c r="J6" s="239" t="s">
        <v>297</v>
      </c>
      <c r="K6" s="240" t="s">
        <v>298</v>
      </c>
      <c r="L6" s="240" t="s">
        <v>317</v>
      </c>
    </row>
    <row r="7" spans="1:12" ht="12">
      <c r="A7" s="241" t="s">
        <v>299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</row>
    <row r="8" spans="1:12" ht="12">
      <c r="A8" s="243" t="s">
        <v>64</v>
      </c>
      <c r="B8" s="244"/>
      <c r="C8" s="244"/>
      <c r="D8" s="244"/>
      <c r="E8" s="244"/>
      <c r="F8" s="244"/>
      <c r="G8" s="244"/>
      <c r="H8" s="245"/>
      <c r="I8" s="246">
        <v>1</v>
      </c>
      <c r="J8" s="246"/>
      <c r="K8" s="246"/>
      <c r="L8" s="247"/>
    </row>
    <row r="9" spans="1:12" ht="12">
      <c r="A9" s="248" t="s">
        <v>320</v>
      </c>
      <c r="B9" s="249"/>
      <c r="C9" s="249"/>
      <c r="D9" s="249"/>
      <c r="E9" s="249"/>
      <c r="F9" s="249"/>
      <c r="G9" s="249"/>
      <c r="H9" s="250"/>
      <c r="I9" s="251">
        <v>2</v>
      </c>
      <c r="J9" s="251"/>
      <c r="K9" s="284">
        <f>K10+K17+K27+K36+K40</f>
        <v>304314759</v>
      </c>
      <c r="L9" s="284">
        <f>L10+L17+L27+L36+L40</f>
        <v>302360178</v>
      </c>
    </row>
    <row r="10" spans="1:12" ht="12">
      <c r="A10" s="248" t="s">
        <v>179</v>
      </c>
      <c r="B10" s="249"/>
      <c r="C10" s="249"/>
      <c r="D10" s="249"/>
      <c r="E10" s="249"/>
      <c r="F10" s="249"/>
      <c r="G10" s="249"/>
      <c r="H10" s="250"/>
      <c r="I10" s="251">
        <v>3</v>
      </c>
      <c r="J10" s="251"/>
      <c r="K10" s="284">
        <f>SUM(K11:K16)</f>
        <v>12068117</v>
      </c>
      <c r="L10" s="284">
        <f>SUM(L11:L16)</f>
        <v>12025788</v>
      </c>
    </row>
    <row r="11" spans="1:12" ht="12">
      <c r="A11" s="252" t="s">
        <v>112</v>
      </c>
      <c r="B11" s="253"/>
      <c r="C11" s="253"/>
      <c r="D11" s="253"/>
      <c r="E11" s="253"/>
      <c r="F11" s="253"/>
      <c r="G11" s="253"/>
      <c r="H11" s="254"/>
      <c r="I11" s="251">
        <v>4</v>
      </c>
      <c r="J11" s="251"/>
      <c r="K11" s="255">
        <v>0</v>
      </c>
      <c r="L11" s="255"/>
    </row>
    <row r="12" spans="1:12" ht="12">
      <c r="A12" s="252" t="s">
        <v>30</v>
      </c>
      <c r="B12" s="253"/>
      <c r="C12" s="253"/>
      <c r="D12" s="253"/>
      <c r="E12" s="253"/>
      <c r="F12" s="253"/>
      <c r="G12" s="253"/>
      <c r="H12" s="254"/>
      <c r="I12" s="251">
        <v>5</v>
      </c>
      <c r="J12" s="251"/>
      <c r="K12" s="255">
        <v>526277</v>
      </c>
      <c r="L12" s="255">
        <v>483948</v>
      </c>
    </row>
    <row r="13" spans="1:12" ht="12">
      <c r="A13" s="252" t="s">
        <v>113</v>
      </c>
      <c r="B13" s="253"/>
      <c r="C13" s="253"/>
      <c r="D13" s="253"/>
      <c r="E13" s="253"/>
      <c r="F13" s="253"/>
      <c r="G13" s="253"/>
      <c r="H13" s="254"/>
      <c r="I13" s="251">
        <v>6</v>
      </c>
      <c r="J13" s="251"/>
      <c r="K13" s="255">
        <v>11541840</v>
      </c>
      <c r="L13" s="255">
        <v>11541840</v>
      </c>
    </row>
    <row r="14" spans="1:12" ht="12">
      <c r="A14" s="252" t="s">
        <v>182</v>
      </c>
      <c r="B14" s="253"/>
      <c r="C14" s="253"/>
      <c r="D14" s="253"/>
      <c r="E14" s="253"/>
      <c r="F14" s="253"/>
      <c r="G14" s="253"/>
      <c r="H14" s="254"/>
      <c r="I14" s="251">
        <v>7</v>
      </c>
      <c r="J14" s="251"/>
      <c r="K14" s="255">
        <v>0</v>
      </c>
      <c r="L14" s="255"/>
    </row>
    <row r="15" spans="1:12" ht="12">
      <c r="A15" s="252" t="s">
        <v>183</v>
      </c>
      <c r="B15" s="253"/>
      <c r="C15" s="253"/>
      <c r="D15" s="253"/>
      <c r="E15" s="253"/>
      <c r="F15" s="253"/>
      <c r="G15" s="253"/>
      <c r="H15" s="254"/>
      <c r="I15" s="251">
        <v>8</v>
      </c>
      <c r="J15" s="251"/>
      <c r="K15" s="255">
        <v>0</v>
      </c>
      <c r="L15" s="255"/>
    </row>
    <row r="16" spans="1:12" ht="12">
      <c r="A16" s="252" t="s">
        <v>184</v>
      </c>
      <c r="B16" s="253"/>
      <c r="C16" s="253"/>
      <c r="D16" s="253"/>
      <c r="E16" s="253"/>
      <c r="F16" s="253"/>
      <c r="G16" s="253"/>
      <c r="H16" s="254"/>
      <c r="I16" s="251">
        <v>9</v>
      </c>
      <c r="J16" s="251"/>
      <c r="K16" s="255">
        <v>0</v>
      </c>
      <c r="L16" s="255"/>
    </row>
    <row r="17" spans="1:12" ht="12">
      <c r="A17" s="248" t="s">
        <v>180</v>
      </c>
      <c r="B17" s="249"/>
      <c r="C17" s="249"/>
      <c r="D17" s="249"/>
      <c r="E17" s="249"/>
      <c r="F17" s="249"/>
      <c r="G17" s="249"/>
      <c r="H17" s="250"/>
      <c r="I17" s="251">
        <v>10</v>
      </c>
      <c r="J17" s="251"/>
      <c r="K17" s="284">
        <f>SUM(K18:K26)</f>
        <v>165385547</v>
      </c>
      <c r="L17" s="284">
        <f>SUM(L18:L26)</f>
        <v>163401398</v>
      </c>
    </row>
    <row r="18" spans="1:12" ht="12">
      <c r="A18" s="252" t="s">
        <v>185</v>
      </c>
      <c r="B18" s="253"/>
      <c r="C18" s="253"/>
      <c r="D18" s="253"/>
      <c r="E18" s="253"/>
      <c r="F18" s="253"/>
      <c r="G18" s="253"/>
      <c r="H18" s="254"/>
      <c r="I18" s="251">
        <v>11</v>
      </c>
      <c r="J18" s="251"/>
      <c r="K18" s="255">
        <v>21003910</v>
      </c>
      <c r="L18" s="255">
        <v>21003910</v>
      </c>
    </row>
    <row r="19" spans="1:12" ht="12">
      <c r="A19" s="252" t="s">
        <v>212</v>
      </c>
      <c r="B19" s="253"/>
      <c r="C19" s="253"/>
      <c r="D19" s="253"/>
      <c r="E19" s="253"/>
      <c r="F19" s="253"/>
      <c r="G19" s="253"/>
      <c r="H19" s="254"/>
      <c r="I19" s="251">
        <v>12</v>
      </c>
      <c r="J19" s="251"/>
      <c r="K19" s="255">
        <v>114272617</v>
      </c>
      <c r="L19" s="255">
        <v>113067708</v>
      </c>
    </row>
    <row r="20" spans="1:12" ht="12">
      <c r="A20" s="252" t="s">
        <v>186</v>
      </c>
      <c r="B20" s="253"/>
      <c r="C20" s="253"/>
      <c r="D20" s="253"/>
      <c r="E20" s="253"/>
      <c r="F20" s="253"/>
      <c r="G20" s="253"/>
      <c r="H20" s="254"/>
      <c r="I20" s="251">
        <v>13</v>
      </c>
      <c r="J20" s="251"/>
      <c r="K20" s="255">
        <v>26194283</v>
      </c>
      <c r="L20" s="255">
        <v>25271022</v>
      </c>
    </row>
    <row r="21" spans="1:12" ht="12">
      <c r="A21" s="252" t="s">
        <v>34</v>
      </c>
      <c r="B21" s="253"/>
      <c r="C21" s="253"/>
      <c r="D21" s="253"/>
      <c r="E21" s="253"/>
      <c r="F21" s="253"/>
      <c r="G21" s="253"/>
      <c r="H21" s="254"/>
      <c r="I21" s="251">
        <v>14</v>
      </c>
      <c r="J21" s="251"/>
      <c r="K21" s="255">
        <v>433969</v>
      </c>
      <c r="L21" s="255">
        <v>378664</v>
      </c>
    </row>
    <row r="22" spans="1:12" ht="12">
      <c r="A22" s="252" t="s">
        <v>35</v>
      </c>
      <c r="B22" s="253"/>
      <c r="C22" s="253"/>
      <c r="D22" s="253"/>
      <c r="E22" s="253"/>
      <c r="F22" s="253"/>
      <c r="G22" s="253"/>
      <c r="H22" s="254"/>
      <c r="I22" s="251">
        <v>15</v>
      </c>
      <c r="J22" s="251"/>
      <c r="K22" s="255">
        <v>0</v>
      </c>
      <c r="L22" s="255"/>
    </row>
    <row r="23" spans="1:12" ht="12">
      <c r="A23" s="252" t="s">
        <v>76</v>
      </c>
      <c r="B23" s="253"/>
      <c r="C23" s="253"/>
      <c r="D23" s="253"/>
      <c r="E23" s="253"/>
      <c r="F23" s="253"/>
      <c r="G23" s="253"/>
      <c r="H23" s="254"/>
      <c r="I23" s="251">
        <v>16</v>
      </c>
      <c r="J23" s="251"/>
      <c r="K23" s="255">
        <v>1129273</v>
      </c>
      <c r="L23" s="255">
        <v>1129273</v>
      </c>
    </row>
    <row r="24" spans="1:12" ht="12">
      <c r="A24" s="252" t="s">
        <v>77</v>
      </c>
      <c r="B24" s="253"/>
      <c r="C24" s="253"/>
      <c r="D24" s="253"/>
      <c r="E24" s="253"/>
      <c r="F24" s="253"/>
      <c r="G24" s="253"/>
      <c r="H24" s="254"/>
      <c r="I24" s="251">
        <v>17</v>
      </c>
      <c r="J24" s="251"/>
      <c r="K24" s="255">
        <v>1347235</v>
      </c>
      <c r="L24" s="255">
        <v>1607187</v>
      </c>
    </row>
    <row r="25" spans="1:12" ht="12">
      <c r="A25" s="252" t="s">
        <v>78</v>
      </c>
      <c r="B25" s="253"/>
      <c r="C25" s="253"/>
      <c r="D25" s="253"/>
      <c r="E25" s="253"/>
      <c r="F25" s="253"/>
      <c r="G25" s="253"/>
      <c r="H25" s="254"/>
      <c r="I25" s="251">
        <v>18</v>
      </c>
      <c r="J25" s="251"/>
      <c r="K25" s="255">
        <v>1004260</v>
      </c>
      <c r="L25" s="255">
        <v>943634</v>
      </c>
    </row>
    <row r="26" spans="1:12" ht="12">
      <c r="A26" s="252" t="s">
        <v>79</v>
      </c>
      <c r="B26" s="253"/>
      <c r="C26" s="253"/>
      <c r="D26" s="253"/>
      <c r="E26" s="253"/>
      <c r="F26" s="253"/>
      <c r="G26" s="253"/>
      <c r="H26" s="254"/>
      <c r="I26" s="251">
        <v>19</v>
      </c>
      <c r="J26" s="251"/>
      <c r="K26" s="255">
        <v>0</v>
      </c>
      <c r="L26" s="255"/>
    </row>
    <row r="27" spans="1:12" ht="12">
      <c r="A27" s="248" t="s">
        <v>169</v>
      </c>
      <c r="B27" s="249"/>
      <c r="C27" s="249"/>
      <c r="D27" s="249"/>
      <c r="E27" s="249"/>
      <c r="F27" s="249"/>
      <c r="G27" s="249"/>
      <c r="H27" s="250"/>
      <c r="I27" s="251">
        <v>20</v>
      </c>
      <c r="J27" s="251"/>
      <c r="K27" s="284">
        <f>SUM(K28:K35)</f>
        <v>101006273</v>
      </c>
      <c r="L27" s="284">
        <f>SUM(L28:L35)</f>
        <v>101078170</v>
      </c>
    </row>
    <row r="28" spans="1:12" ht="12">
      <c r="A28" s="252" t="s">
        <v>80</v>
      </c>
      <c r="B28" s="253"/>
      <c r="C28" s="253"/>
      <c r="D28" s="253"/>
      <c r="E28" s="253"/>
      <c r="F28" s="253"/>
      <c r="G28" s="253"/>
      <c r="H28" s="254"/>
      <c r="I28" s="251">
        <v>21</v>
      </c>
      <c r="J28" s="251"/>
      <c r="K28" s="255">
        <v>0</v>
      </c>
      <c r="L28" s="255"/>
    </row>
    <row r="29" spans="1:12" ht="12">
      <c r="A29" s="252" t="s">
        <v>81</v>
      </c>
      <c r="B29" s="253"/>
      <c r="C29" s="253"/>
      <c r="D29" s="253"/>
      <c r="E29" s="253"/>
      <c r="F29" s="253"/>
      <c r="G29" s="253"/>
      <c r="H29" s="254"/>
      <c r="I29" s="251">
        <v>22</v>
      </c>
      <c r="J29" s="251"/>
      <c r="K29" s="255">
        <v>0</v>
      </c>
      <c r="L29" s="255"/>
    </row>
    <row r="30" spans="1:12" ht="12">
      <c r="A30" s="252" t="s">
        <v>82</v>
      </c>
      <c r="B30" s="253"/>
      <c r="C30" s="253"/>
      <c r="D30" s="253"/>
      <c r="E30" s="253"/>
      <c r="F30" s="253"/>
      <c r="G30" s="253"/>
      <c r="H30" s="254"/>
      <c r="I30" s="251">
        <v>23</v>
      </c>
      <c r="J30" s="251"/>
      <c r="K30" s="255">
        <v>94924000</v>
      </c>
      <c r="L30" s="255">
        <v>94924000</v>
      </c>
    </row>
    <row r="31" spans="1:12" ht="12">
      <c r="A31" s="252" t="s">
        <v>87</v>
      </c>
      <c r="B31" s="253"/>
      <c r="C31" s="253"/>
      <c r="D31" s="253"/>
      <c r="E31" s="253"/>
      <c r="F31" s="253"/>
      <c r="G31" s="253"/>
      <c r="H31" s="254"/>
      <c r="I31" s="251">
        <v>24</v>
      </c>
      <c r="J31" s="251"/>
      <c r="K31" s="255">
        <v>4473000</v>
      </c>
      <c r="L31" s="255">
        <v>4473000</v>
      </c>
    </row>
    <row r="32" spans="1:12" ht="12">
      <c r="A32" s="252" t="s">
        <v>88</v>
      </c>
      <c r="B32" s="253"/>
      <c r="C32" s="253"/>
      <c r="D32" s="253"/>
      <c r="E32" s="253"/>
      <c r="F32" s="253"/>
      <c r="G32" s="253"/>
      <c r="H32" s="254"/>
      <c r="I32" s="251">
        <v>25</v>
      </c>
      <c r="J32" s="251"/>
      <c r="K32" s="255">
        <v>825816</v>
      </c>
      <c r="L32" s="255">
        <v>825816</v>
      </c>
    </row>
    <row r="33" spans="1:12" ht="12">
      <c r="A33" s="252" t="s">
        <v>89</v>
      </c>
      <c r="B33" s="253"/>
      <c r="C33" s="253"/>
      <c r="D33" s="253"/>
      <c r="E33" s="253"/>
      <c r="F33" s="253"/>
      <c r="G33" s="253"/>
      <c r="H33" s="254"/>
      <c r="I33" s="251">
        <v>26</v>
      </c>
      <c r="J33" s="251"/>
      <c r="K33" s="255">
        <v>783457</v>
      </c>
      <c r="L33" s="255">
        <v>855354</v>
      </c>
    </row>
    <row r="34" spans="1:12" ht="12">
      <c r="A34" s="252" t="s">
        <v>83</v>
      </c>
      <c r="B34" s="253"/>
      <c r="C34" s="253"/>
      <c r="D34" s="253"/>
      <c r="E34" s="253"/>
      <c r="F34" s="253"/>
      <c r="G34" s="253"/>
      <c r="H34" s="254"/>
      <c r="I34" s="251">
        <v>27</v>
      </c>
      <c r="J34" s="251"/>
      <c r="K34" s="255">
        <v>0</v>
      </c>
      <c r="L34" s="255"/>
    </row>
    <row r="35" spans="1:12" s="256" customFormat="1" ht="12">
      <c r="A35" s="252" t="s">
        <v>162</v>
      </c>
      <c r="B35" s="253"/>
      <c r="C35" s="253"/>
      <c r="D35" s="253"/>
      <c r="E35" s="253"/>
      <c r="F35" s="253"/>
      <c r="G35" s="253"/>
      <c r="H35" s="254"/>
      <c r="I35" s="251">
        <v>28</v>
      </c>
      <c r="J35" s="251"/>
      <c r="K35" s="255">
        <f>18634-18634</f>
        <v>0</v>
      </c>
      <c r="L35" s="255"/>
    </row>
    <row r="36" spans="1:12" ht="12">
      <c r="A36" s="248" t="s">
        <v>163</v>
      </c>
      <c r="B36" s="249"/>
      <c r="C36" s="249"/>
      <c r="D36" s="249"/>
      <c r="E36" s="249"/>
      <c r="F36" s="249"/>
      <c r="G36" s="249"/>
      <c r="H36" s="250"/>
      <c r="I36" s="251">
        <v>29</v>
      </c>
      <c r="J36" s="251"/>
      <c r="K36" s="284">
        <f>SUM(K37:K39)</f>
        <v>25854822</v>
      </c>
      <c r="L36" s="284">
        <f>SUM(L37:L39)</f>
        <v>25854822</v>
      </c>
    </row>
    <row r="37" spans="1:12" ht="12">
      <c r="A37" s="252" t="s">
        <v>84</v>
      </c>
      <c r="B37" s="253"/>
      <c r="C37" s="253"/>
      <c r="D37" s="253"/>
      <c r="E37" s="253"/>
      <c r="F37" s="253"/>
      <c r="G37" s="253"/>
      <c r="H37" s="254"/>
      <c r="I37" s="251">
        <v>30</v>
      </c>
      <c r="J37" s="251"/>
      <c r="K37" s="255">
        <v>25787090</v>
      </c>
      <c r="L37" s="255">
        <v>25787090</v>
      </c>
    </row>
    <row r="38" spans="1:12" ht="12">
      <c r="A38" s="252" t="s">
        <v>85</v>
      </c>
      <c r="B38" s="253"/>
      <c r="C38" s="253"/>
      <c r="D38" s="253"/>
      <c r="E38" s="253"/>
      <c r="F38" s="253"/>
      <c r="G38" s="253"/>
      <c r="H38" s="254"/>
      <c r="I38" s="251">
        <v>31</v>
      </c>
      <c r="J38" s="251"/>
      <c r="K38" s="255">
        <v>0</v>
      </c>
      <c r="L38" s="255">
        <v>0</v>
      </c>
    </row>
    <row r="39" spans="1:12" ht="12">
      <c r="A39" s="252" t="s">
        <v>86</v>
      </c>
      <c r="B39" s="253"/>
      <c r="C39" s="253"/>
      <c r="D39" s="253"/>
      <c r="E39" s="253"/>
      <c r="F39" s="253"/>
      <c r="G39" s="253"/>
      <c r="H39" s="254"/>
      <c r="I39" s="251">
        <v>32</v>
      </c>
      <c r="J39" s="251"/>
      <c r="K39" s="255">
        <v>67732</v>
      </c>
      <c r="L39" s="255">
        <v>67732</v>
      </c>
    </row>
    <row r="40" spans="1:12" ht="12">
      <c r="A40" s="252" t="s">
        <v>164</v>
      </c>
      <c r="B40" s="253"/>
      <c r="C40" s="253"/>
      <c r="D40" s="253"/>
      <c r="E40" s="253"/>
      <c r="F40" s="253"/>
      <c r="G40" s="253"/>
      <c r="H40" s="254"/>
      <c r="I40" s="251">
        <v>33</v>
      </c>
      <c r="J40" s="251"/>
      <c r="K40" s="255">
        <v>0</v>
      </c>
      <c r="L40" s="255">
        <v>0</v>
      </c>
    </row>
    <row r="41" spans="1:12" ht="12">
      <c r="A41" s="248" t="s">
        <v>321</v>
      </c>
      <c r="B41" s="249"/>
      <c r="C41" s="249"/>
      <c r="D41" s="249"/>
      <c r="E41" s="249"/>
      <c r="F41" s="249"/>
      <c r="G41" s="249"/>
      <c r="H41" s="250"/>
      <c r="I41" s="251">
        <v>34</v>
      </c>
      <c r="J41" s="251"/>
      <c r="K41" s="284">
        <f>K42+K50+K57+K65</f>
        <v>38252089</v>
      </c>
      <c r="L41" s="284">
        <f>L42+L50+L57+L65</f>
        <v>38275754</v>
      </c>
    </row>
    <row r="42" spans="1:12" ht="12">
      <c r="A42" s="248" t="s">
        <v>104</v>
      </c>
      <c r="B42" s="249"/>
      <c r="C42" s="249"/>
      <c r="D42" s="249"/>
      <c r="E42" s="249"/>
      <c r="F42" s="249"/>
      <c r="G42" s="249"/>
      <c r="H42" s="250"/>
      <c r="I42" s="251">
        <v>35</v>
      </c>
      <c r="J42" s="251"/>
      <c r="K42" s="284">
        <f>SUM(K43:K49)</f>
        <v>3423324</v>
      </c>
      <c r="L42" s="284">
        <f>SUM(L43:L49)</f>
        <v>3719864</v>
      </c>
    </row>
    <row r="43" spans="1:12" ht="12">
      <c r="A43" s="252" t="s">
        <v>116</v>
      </c>
      <c r="B43" s="253"/>
      <c r="C43" s="253"/>
      <c r="D43" s="253"/>
      <c r="E43" s="253"/>
      <c r="F43" s="253"/>
      <c r="G43" s="253"/>
      <c r="H43" s="254"/>
      <c r="I43" s="251">
        <v>36</v>
      </c>
      <c r="J43" s="251"/>
      <c r="K43" s="255">
        <v>3403806</v>
      </c>
      <c r="L43" s="255">
        <v>3690452</v>
      </c>
    </row>
    <row r="44" spans="1:12" ht="12">
      <c r="A44" s="252" t="s">
        <v>117</v>
      </c>
      <c r="B44" s="253"/>
      <c r="C44" s="253"/>
      <c r="D44" s="253"/>
      <c r="E44" s="253"/>
      <c r="F44" s="253"/>
      <c r="G44" s="253"/>
      <c r="H44" s="254"/>
      <c r="I44" s="251">
        <v>37</v>
      </c>
      <c r="J44" s="251"/>
      <c r="K44" s="255">
        <v>0</v>
      </c>
      <c r="L44" s="255"/>
    </row>
    <row r="45" spans="1:12" ht="12">
      <c r="A45" s="252" t="s">
        <v>90</v>
      </c>
      <c r="B45" s="253"/>
      <c r="C45" s="253"/>
      <c r="D45" s="253"/>
      <c r="E45" s="253"/>
      <c r="F45" s="253"/>
      <c r="G45" s="253"/>
      <c r="H45" s="254"/>
      <c r="I45" s="251">
        <v>38</v>
      </c>
      <c r="J45" s="251"/>
      <c r="K45" s="255">
        <v>0</v>
      </c>
      <c r="L45" s="255"/>
    </row>
    <row r="46" spans="1:12" ht="12">
      <c r="A46" s="252" t="s">
        <v>91</v>
      </c>
      <c r="B46" s="253"/>
      <c r="C46" s="253"/>
      <c r="D46" s="253"/>
      <c r="E46" s="253"/>
      <c r="F46" s="253"/>
      <c r="G46" s="253"/>
      <c r="H46" s="254"/>
      <c r="I46" s="251">
        <v>39</v>
      </c>
      <c r="J46" s="251"/>
      <c r="K46" s="255">
        <v>19518</v>
      </c>
      <c r="L46" s="255">
        <v>25012</v>
      </c>
    </row>
    <row r="47" spans="1:12" ht="12">
      <c r="A47" s="252" t="s">
        <v>92</v>
      </c>
      <c r="B47" s="253"/>
      <c r="C47" s="253"/>
      <c r="D47" s="253"/>
      <c r="E47" s="253"/>
      <c r="F47" s="253"/>
      <c r="G47" s="253"/>
      <c r="H47" s="254"/>
      <c r="I47" s="251">
        <v>40</v>
      </c>
      <c r="J47" s="251"/>
      <c r="K47" s="255">
        <v>0</v>
      </c>
      <c r="L47" s="255">
        <v>4400</v>
      </c>
    </row>
    <row r="48" spans="1:12" ht="12">
      <c r="A48" s="252" t="s">
        <v>93</v>
      </c>
      <c r="B48" s="253"/>
      <c r="C48" s="253"/>
      <c r="D48" s="253"/>
      <c r="E48" s="253"/>
      <c r="F48" s="253"/>
      <c r="G48" s="253"/>
      <c r="H48" s="254"/>
      <c r="I48" s="251">
        <v>41</v>
      </c>
      <c r="J48" s="251"/>
      <c r="K48" s="255">
        <v>0</v>
      </c>
      <c r="L48" s="255"/>
    </row>
    <row r="49" spans="1:12" ht="12">
      <c r="A49" s="252" t="s">
        <v>94</v>
      </c>
      <c r="B49" s="253"/>
      <c r="C49" s="253"/>
      <c r="D49" s="253"/>
      <c r="E49" s="253"/>
      <c r="F49" s="253"/>
      <c r="G49" s="253"/>
      <c r="H49" s="254"/>
      <c r="I49" s="251">
        <v>42</v>
      </c>
      <c r="J49" s="251"/>
      <c r="K49" s="255">
        <v>0</v>
      </c>
      <c r="L49" s="255"/>
    </row>
    <row r="50" spans="1:12" ht="12">
      <c r="A50" s="248" t="s">
        <v>105</v>
      </c>
      <c r="B50" s="249"/>
      <c r="C50" s="249"/>
      <c r="D50" s="249"/>
      <c r="E50" s="249"/>
      <c r="F50" s="249"/>
      <c r="G50" s="249"/>
      <c r="H50" s="250"/>
      <c r="I50" s="251">
        <v>43</v>
      </c>
      <c r="J50" s="251"/>
      <c r="K50" s="284">
        <f>SUM(K51:K56)</f>
        <v>26820906</v>
      </c>
      <c r="L50" s="284">
        <f>SUM(L51:L56)</f>
        <v>26668708</v>
      </c>
    </row>
    <row r="51" spans="1:12" ht="12">
      <c r="A51" s="252" t="s">
        <v>174</v>
      </c>
      <c r="B51" s="253"/>
      <c r="C51" s="253"/>
      <c r="D51" s="253"/>
      <c r="E51" s="253"/>
      <c r="F51" s="253"/>
      <c r="G51" s="253"/>
      <c r="H51" s="254"/>
      <c r="I51" s="251">
        <v>44</v>
      </c>
      <c r="J51" s="251"/>
      <c r="K51" s="255">
        <v>6748526</v>
      </c>
      <c r="L51" s="255">
        <v>6381720</v>
      </c>
    </row>
    <row r="52" spans="1:12" ht="12">
      <c r="A52" s="252" t="s">
        <v>175</v>
      </c>
      <c r="B52" s="253"/>
      <c r="C52" s="253"/>
      <c r="D52" s="253"/>
      <c r="E52" s="253"/>
      <c r="F52" s="253"/>
      <c r="G52" s="253"/>
      <c r="H52" s="254"/>
      <c r="I52" s="251">
        <v>45</v>
      </c>
      <c r="J52" s="251"/>
      <c r="K52" s="255">
        <v>17228981</v>
      </c>
      <c r="L52" s="255">
        <v>16537296</v>
      </c>
    </row>
    <row r="53" spans="1:12" ht="12">
      <c r="A53" s="252" t="s">
        <v>176</v>
      </c>
      <c r="B53" s="253"/>
      <c r="C53" s="253"/>
      <c r="D53" s="253"/>
      <c r="E53" s="253"/>
      <c r="F53" s="253"/>
      <c r="G53" s="253"/>
      <c r="H53" s="254"/>
      <c r="I53" s="251">
        <v>46</v>
      </c>
      <c r="J53" s="251"/>
      <c r="K53" s="255">
        <v>90195</v>
      </c>
      <c r="L53" s="255">
        <v>178430</v>
      </c>
    </row>
    <row r="54" spans="1:12" ht="12">
      <c r="A54" s="252" t="s">
        <v>177</v>
      </c>
      <c r="B54" s="253"/>
      <c r="C54" s="253"/>
      <c r="D54" s="253"/>
      <c r="E54" s="253"/>
      <c r="F54" s="253"/>
      <c r="G54" s="253"/>
      <c r="H54" s="254"/>
      <c r="I54" s="251">
        <v>47</v>
      </c>
      <c r="J54" s="251"/>
      <c r="K54" s="255">
        <v>23238</v>
      </c>
      <c r="L54" s="255">
        <v>23200</v>
      </c>
    </row>
    <row r="55" spans="1:12" ht="12">
      <c r="A55" s="252" t="s">
        <v>28</v>
      </c>
      <c r="B55" s="253"/>
      <c r="C55" s="253"/>
      <c r="D55" s="253"/>
      <c r="E55" s="253"/>
      <c r="F55" s="253"/>
      <c r="G55" s="253"/>
      <c r="H55" s="254"/>
      <c r="I55" s="251">
        <v>48</v>
      </c>
      <c r="J55" s="251"/>
      <c r="K55" s="255">
        <v>388655</v>
      </c>
      <c r="L55" s="255">
        <v>364735</v>
      </c>
    </row>
    <row r="56" spans="1:12" ht="12">
      <c r="A56" s="252" t="s">
        <v>29</v>
      </c>
      <c r="B56" s="253"/>
      <c r="C56" s="253"/>
      <c r="D56" s="253"/>
      <c r="E56" s="253"/>
      <c r="F56" s="253"/>
      <c r="G56" s="253"/>
      <c r="H56" s="254"/>
      <c r="I56" s="251">
        <v>49</v>
      </c>
      <c r="J56" s="251"/>
      <c r="K56" s="255">
        <v>2341311</v>
      </c>
      <c r="L56" s="255">
        <v>3183327</v>
      </c>
    </row>
    <row r="57" spans="1:12" ht="12">
      <c r="A57" s="248" t="s">
        <v>106</v>
      </c>
      <c r="B57" s="249"/>
      <c r="C57" s="249"/>
      <c r="D57" s="249"/>
      <c r="E57" s="249"/>
      <c r="F57" s="249"/>
      <c r="G57" s="249"/>
      <c r="H57" s="250"/>
      <c r="I57" s="251">
        <v>50</v>
      </c>
      <c r="J57" s="251"/>
      <c r="K57" s="284">
        <f>SUM(K58:K64)</f>
        <v>1753180</v>
      </c>
      <c r="L57" s="284">
        <f>SUM(L58:L64)</f>
        <v>1420800</v>
      </c>
    </row>
    <row r="58" spans="1:12" ht="12">
      <c r="A58" s="252" t="s">
        <v>80</v>
      </c>
      <c r="B58" s="253"/>
      <c r="C58" s="253"/>
      <c r="D58" s="253"/>
      <c r="E58" s="253"/>
      <c r="F58" s="253"/>
      <c r="G58" s="253"/>
      <c r="H58" s="254"/>
      <c r="I58" s="251">
        <v>51</v>
      </c>
      <c r="J58" s="251"/>
      <c r="K58" s="255">
        <v>0</v>
      </c>
      <c r="L58" s="255"/>
    </row>
    <row r="59" spans="1:12" ht="12">
      <c r="A59" s="252" t="s">
        <v>81</v>
      </c>
      <c r="B59" s="253"/>
      <c r="C59" s="253"/>
      <c r="D59" s="253"/>
      <c r="E59" s="253"/>
      <c r="F59" s="253"/>
      <c r="G59" s="253"/>
      <c r="H59" s="254"/>
      <c r="I59" s="251">
        <v>52</v>
      </c>
      <c r="J59" s="251"/>
      <c r="K59" s="255">
        <v>0</v>
      </c>
      <c r="L59" s="255"/>
    </row>
    <row r="60" spans="1:12" ht="12">
      <c r="A60" s="252" t="s">
        <v>207</v>
      </c>
      <c r="B60" s="253"/>
      <c r="C60" s="253"/>
      <c r="D60" s="253"/>
      <c r="E60" s="253"/>
      <c r="F60" s="253"/>
      <c r="G60" s="253"/>
      <c r="H60" s="254"/>
      <c r="I60" s="251">
        <v>53</v>
      </c>
      <c r="J60" s="251"/>
      <c r="K60" s="255">
        <v>0</v>
      </c>
      <c r="L60" s="255"/>
    </row>
    <row r="61" spans="1:12" ht="12">
      <c r="A61" s="252" t="s">
        <v>87</v>
      </c>
      <c r="B61" s="253"/>
      <c r="C61" s="253"/>
      <c r="D61" s="253"/>
      <c r="E61" s="253"/>
      <c r="F61" s="253"/>
      <c r="G61" s="253"/>
      <c r="H61" s="254"/>
      <c r="I61" s="251">
        <v>54</v>
      </c>
      <c r="J61" s="251"/>
      <c r="K61" s="255">
        <v>0</v>
      </c>
      <c r="L61" s="255"/>
    </row>
    <row r="62" spans="1:12" ht="12">
      <c r="A62" s="252" t="s">
        <v>88</v>
      </c>
      <c r="B62" s="253"/>
      <c r="C62" s="253"/>
      <c r="D62" s="253"/>
      <c r="E62" s="253"/>
      <c r="F62" s="253"/>
      <c r="G62" s="253"/>
      <c r="H62" s="254"/>
      <c r="I62" s="251">
        <v>55</v>
      </c>
      <c r="J62" s="251"/>
      <c r="K62" s="255">
        <v>0</v>
      </c>
      <c r="L62" s="255"/>
    </row>
    <row r="63" spans="1:12" ht="12">
      <c r="A63" s="252" t="s">
        <v>89</v>
      </c>
      <c r="B63" s="253"/>
      <c r="C63" s="253"/>
      <c r="D63" s="253"/>
      <c r="E63" s="253"/>
      <c r="F63" s="253"/>
      <c r="G63" s="253"/>
      <c r="H63" s="254"/>
      <c r="I63" s="251">
        <v>56</v>
      </c>
      <c r="J63" s="251"/>
      <c r="K63" s="255">
        <v>1753180</v>
      </c>
      <c r="L63" s="255">
        <v>1420800</v>
      </c>
    </row>
    <row r="64" spans="1:12" ht="12">
      <c r="A64" s="252" t="s">
        <v>53</v>
      </c>
      <c r="B64" s="253"/>
      <c r="C64" s="253"/>
      <c r="D64" s="253"/>
      <c r="E64" s="253"/>
      <c r="F64" s="253"/>
      <c r="G64" s="253"/>
      <c r="H64" s="254"/>
      <c r="I64" s="251">
        <v>57</v>
      </c>
      <c r="J64" s="251"/>
      <c r="K64" s="255">
        <v>0</v>
      </c>
      <c r="L64" s="255"/>
    </row>
    <row r="65" spans="1:12" ht="12">
      <c r="A65" s="252" t="s">
        <v>181</v>
      </c>
      <c r="B65" s="253"/>
      <c r="C65" s="253"/>
      <c r="D65" s="253"/>
      <c r="E65" s="253"/>
      <c r="F65" s="253"/>
      <c r="G65" s="253"/>
      <c r="H65" s="254"/>
      <c r="I65" s="251">
        <v>58</v>
      </c>
      <c r="J65" s="251"/>
      <c r="K65" s="255">
        <v>6254679</v>
      </c>
      <c r="L65" s="255">
        <v>6466382</v>
      </c>
    </row>
    <row r="66" spans="1:12" ht="12">
      <c r="A66" s="248" t="s">
        <v>60</v>
      </c>
      <c r="B66" s="249"/>
      <c r="C66" s="249"/>
      <c r="D66" s="249"/>
      <c r="E66" s="249"/>
      <c r="F66" s="249"/>
      <c r="G66" s="249"/>
      <c r="H66" s="250"/>
      <c r="I66" s="251">
        <v>59</v>
      </c>
      <c r="J66" s="251"/>
      <c r="K66" s="255">
        <v>50776</v>
      </c>
      <c r="L66" s="255">
        <v>368267</v>
      </c>
    </row>
    <row r="67" spans="1:12" s="285" customFormat="1" ht="12">
      <c r="A67" s="248" t="s">
        <v>322</v>
      </c>
      <c r="B67" s="249"/>
      <c r="C67" s="249"/>
      <c r="D67" s="249"/>
      <c r="E67" s="249"/>
      <c r="F67" s="249"/>
      <c r="G67" s="249"/>
      <c r="H67" s="250"/>
      <c r="I67" s="251">
        <v>60</v>
      </c>
      <c r="J67" s="251"/>
      <c r="K67" s="284">
        <f>K8+K9+K41+K66</f>
        <v>342617624</v>
      </c>
      <c r="L67" s="284">
        <f>L8+L9+L41+L66</f>
        <v>341004199</v>
      </c>
    </row>
    <row r="68" spans="1:12" ht="12">
      <c r="A68" s="257" t="s">
        <v>95</v>
      </c>
      <c r="B68" s="258"/>
      <c r="C68" s="258"/>
      <c r="D68" s="258"/>
      <c r="E68" s="258"/>
      <c r="F68" s="258"/>
      <c r="G68" s="258"/>
      <c r="H68" s="259"/>
      <c r="I68" s="260">
        <v>61</v>
      </c>
      <c r="J68" s="260"/>
      <c r="K68" s="261"/>
      <c r="L68" s="261"/>
    </row>
    <row r="69" spans="1:12" ht="12">
      <c r="A69" s="262" t="s">
        <v>62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</row>
    <row r="70" spans="1:12" ht="12">
      <c r="A70" s="243" t="s">
        <v>323</v>
      </c>
      <c r="B70" s="244"/>
      <c r="C70" s="244"/>
      <c r="D70" s="244"/>
      <c r="E70" s="244"/>
      <c r="F70" s="244"/>
      <c r="G70" s="244"/>
      <c r="H70" s="245"/>
      <c r="I70" s="246">
        <v>62</v>
      </c>
      <c r="J70" s="246"/>
      <c r="K70" s="286">
        <f>K71+K72+K73+K79+K80+K83+K86</f>
        <v>292299105</v>
      </c>
      <c r="L70" s="286">
        <f>L71+L72+L73+L79+L80+L83+L86</f>
        <v>291730457</v>
      </c>
    </row>
    <row r="71" spans="1:12" ht="12">
      <c r="A71" s="252" t="s">
        <v>130</v>
      </c>
      <c r="B71" s="253"/>
      <c r="C71" s="253"/>
      <c r="D71" s="253"/>
      <c r="E71" s="253"/>
      <c r="F71" s="253"/>
      <c r="G71" s="253"/>
      <c r="H71" s="254"/>
      <c r="I71" s="251">
        <v>63</v>
      </c>
      <c r="J71" s="251"/>
      <c r="K71" s="255">
        <v>365478120</v>
      </c>
      <c r="L71" s="255">
        <v>365478120</v>
      </c>
    </row>
    <row r="72" spans="1:12" ht="12">
      <c r="A72" s="252" t="s">
        <v>131</v>
      </c>
      <c r="B72" s="253"/>
      <c r="C72" s="253"/>
      <c r="D72" s="253"/>
      <c r="E72" s="253"/>
      <c r="F72" s="253"/>
      <c r="G72" s="253"/>
      <c r="H72" s="254"/>
      <c r="I72" s="251">
        <v>64</v>
      </c>
      <c r="J72" s="251"/>
      <c r="K72" s="255">
        <v>0</v>
      </c>
      <c r="L72" s="255">
        <v>0</v>
      </c>
    </row>
    <row r="73" spans="1:12" ht="12">
      <c r="A73" s="248" t="s">
        <v>132</v>
      </c>
      <c r="B73" s="249"/>
      <c r="C73" s="249"/>
      <c r="D73" s="249"/>
      <c r="E73" s="249"/>
      <c r="F73" s="249"/>
      <c r="G73" s="249"/>
      <c r="H73" s="250"/>
      <c r="I73" s="251">
        <v>65</v>
      </c>
      <c r="J73" s="251"/>
      <c r="K73" s="284">
        <f>K74+K75-K76+K77+K78</f>
        <v>1615151</v>
      </c>
      <c r="L73" s="284">
        <f>L74+L75-L76+L77+L78</f>
        <v>1615151</v>
      </c>
    </row>
    <row r="74" spans="1:12" ht="12">
      <c r="A74" s="252" t="s">
        <v>133</v>
      </c>
      <c r="B74" s="253"/>
      <c r="C74" s="253"/>
      <c r="D74" s="253"/>
      <c r="E74" s="253"/>
      <c r="F74" s="253"/>
      <c r="G74" s="253"/>
      <c r="H74" s="254"/>
      <c r="I74" s="251">
        <v>66</v>
      </c>
      <c r="J74" s="251"/>
      <c r="K74" s="255">
        <v>1615151</v>
      </c>
      <c r="L74" s="255">
        <v>1615151</v>
      </c>
    </row>
    <row r="75" spans="1:12" ht="12">
      <c r="A75" s="252" t="s">
        <v>134</v>
      </c>
      <c r="B75" s="253"/>
      <c r="C75" s="253"/>
      <c r="D75" s="253"/>
      <c r="E75" s="253"/>
      <c r="F75" s="253"/>
      <c r="G75" s="253"/>
      <c r="H75" s="254"/>
      <c r="I75" s="251">
        <v>67</v>
      </c>
      <c r="J75" s="251"/>
      <c r="K75" s="255">
        <v>0</v>
      </c>
      <c r="L75" s="255">
        <v>0</v>
      </c>
    </row>
    <row r="76" spans="1:12" ht="12">
      <c r="A76" s="252" t="s">
        <v>122</v>
      </c>
      <c r="B76" s="253"/>
      <c r="C76" s="253"/>
      <c r="D76" s="253"/>
      <c r="E76" s="253"/>
      <c r="F76" s="253"/>
      <c r="G76" s="253"/>
      <c r="H76" s="254"/>
      <c r="I76" s="251">
        <v>68</v>
      </c>
      <c r="J76" s="251"/>
      <c r="K76" s="255">
        <v>0</v>
      </c>
      <c r="L76" s="255">
        <v>0</v>
      </c>
    </row>
    <row r="77" spans="1:12" ht="12">
      <c r="A77" s="252" t="s">
        <v>123</v>
      </c>
      <c r="B77" s="253"/>
      <c r="C77" s="253"/>
      <c r="D77" s="253"/>
      <c r="E77" s="253"/>
      <c r="F77" s="253"/>
      <c r="G77" s="253"/>
      <c r="H77" s="254"/>
      <c r="I77" s="251">
        <v>69</v>
      </c>
      <c r="J77" s="251"/>
      <c r="K77" s="255">
        <v>0</v>
      </c>
      <c r="L77" s="255">
        <v>0</v>
      </c>
    </row>
    <row r="78" spans="1:12" ht="12">
      <c r="A78" s="252" t="s">
        <v>124</v>
      </c>
      <c r="B78" s="253"/>
      <c r="C78" s="253"/>
      <c r="D78" s="253"/>
      <c r="E78" s="253"/>
      <c r="F78" s="253"/>
      <c r="G78" s="253"/>
      <c r="H78" s="254"/>
      <c r="I78" s="251">
        <v>70</v>
      </c>
      <c r="J78" s="251"/>
      <c r="K78" s="255">
        <v>0</v>
      </c>
      <c r="L78" s="255">
        <v>0</v>
      </c>
    </row>
    <row r="79" spans="1:12" ht="12">
      <c r="A79" s="252" t="s">
        <v>125</v>
      </c>
      <c r="B79" s="253"/>
      <c r="C79" s="253"/>
      <c r="D79" s="253"/>
      <c r="E79" s="253"/>
      <c r="F79" s="253"/>
      <c r="G79" s="253"/>
      <c r="H79" s="254"/>
      <c r="I79" s="251">
        <v>71</v>
      </c>
      <c r="J79" s="251"/>
      <c r="K79" s="255">
        <v>0</v>
      </c>
      <c r="L79" s="255">
        <v>0</v>
      </c>
    </row>
    <row r="80" spans="1:12" ht="12">
      <c r="A80" s="248" t="s">
        <v>205</v>
      </c>
      <c r="B80" s="249"/>
      <c r="C80" s="249"/>
      <c r="D80" s="249"/>
      <c r="E80" s="249"/>
      <c r="F80" s="249"/>
      <c r="G80" s="249"/>
      <c r="H80" s="250"/>
      <c r="I80" s="251">
        <v>72</v>
      </c>
      <c r="J80" s="251"/>
      <c r="K80" s="284">
        <f>K81-K82</f>
        <v>-81486488</v>
      </c>
      <c r="L80" s="284">
        <f>L81-L82</f>
        <v>-74811084</v>
      </c>
    </row>
    <row r="81" spans="1:12" ht="12">
      <c r="A81" s="264" t="s">
        <v>148</v>
      </c>
      <c r="B81" s="265"/>
      <c r="C81" s="265"/>
      <c r="D81" s="265"/>
      <c r="E81" s="265"/>
      <c r="F81" s="265"/>
      <c r="G81" s="265"/>
      <c r="H81" s="266"/>
      <c r="I81" s="251">
        <v>73</v>
      </c>
      <c r="J81" s="251"/>
      <c r="K81" s="255"/>
      <c r="L81" s="255">
        <v>6675404</v>
      </c>
    </row>
    <row r="82" spans="1:12" ht="12">
      <c r="A82" s="264" t="s">
        <v>149</v>
      </c>
      <c r="B82" s="265"/>
      <c r="C82" s="265"/>
      <c r="D82" s="265"/>
      <c r="E82" s="265"/>
      <c r="F82" s="265"/>
      <c r="G82" s="265"/>
      <c r="H82" s="266"/>
      <c r="I82" s="251">
        <v>74</v>
      </c>
      <c r="J82" s="251"/>
      <c r="K82" s="255">
        <v>81486488</v>
      </c>
      <c r="L82" s="255">
        <v>81486488</v>
      </c>
    </row>
    <row r="83" spans="1:12" ht="12">
      <c r="A83" s="248" t="s">
        <v>206</v>
      </c>
      <c r="B83" s="249"/>
      <c r="C83" s="249"/>
      <c r="D83" s="249"/>
      <c r="E83" s="249"/>
      <c r="F83" s="249"/>
      <c r="G83" s="249"/>
      <c r="H83" s="250"/>
      <c r="I83" s="251">
        <v>75</v>
      </c>
      <c r="J83" s="251"/>
      <c r="K83" s="284">
        <f>K84-K85</f>
        <v>6675404</v>
      </c>
      <c r="L83" s="284">
        <f>L84-L85</f>
        <v>-563567</v>
      </c>
    </row>
    <row r="84" spans="1:12" ht="12">
      <c r="A84" s="264" t="s">
        <v>150</v>
      </c>
      <c r="B84" s="265"/>
      <c r="C84" s="265"/>
      <c r="D84" s="265"/>
      <c r="E84" s="265"/>
      <c r="F84" s="265"/>
      <c r="G84" s="265"/>
      <c r="H84" s="266"/>
      <c r="I84" s="251">
        <v>76</v>
      </c>
      <c r="J84" s="251"/>
      <c r="K84" s="255">
        <v>6675404</v>
      </c>
      <c r="L84" s="255"/>
    </row>
    <row r="85" spans="1:12" ht="12">
      <c r="A85" s="264" t="s">
        <v>151</v>
      </c>
      <c r="B85" s="265"/>
      <c r="C85" s="265"/>
      <c r="D85" s="265"/>
      <c r="E85" s="265"/>
      <c r="F85" s="265"/>
      <c r="G85" s="265"/>
      <c r="H85" s="266"/>
      <c r="I85" s="251">
        <v>77</v>
      </c>
      <c r="J85" s="251"/>
      <c r="K85" s="255">
        <v>0</v>
      </c>
      <c r="L85" s="283">
        <v>563567</v>
      </c>
    </row>
    <row r="86" spans="1:12" ht="12">
      <c r="A86" s="252" t="s">
        <v>152</v>
      </c>
      <c r="B86" s="253"/>
      <c r="C86" s="253"/>
      <c r="D86" s="253"/>
      <c r="E86" s="253"/>
      <c r="F86" s="253"/>
      <c r="G86" s="253"/>
      <c r="H86" s="254"/>
      <c r="I86" s="251">
        <v>78</v>
      </c>
      <c r="J86" s="251"/>
      <c r="K86" s="255">
        <v>16918</v>
      </c>
      <c r="L86" s="255">
        <v>11837</v>
      </c>
    </row>
    <row r="87" spans="1:12" ht="12">
      <c r="A87" s="248" t="s">
        <v>324</v>
      </c>
      <c r="B87" s="249"/>
      <c r="C87" s="249"/>
      <c r="D87" s="249"/>
      <c r="E87" s="249"/>
      <c r="F87" s="249"/>
      <c r="G87" s="249"/>
      <c r="H87" s="250"/>
      <c r="I87" s="251">
        <v>79</v>
      </c>
      <c r="J87" s="251"/>
      <c r="K87" s="284">
        <f>SUM(K88:K90)</f>
        <v>22641350</v>
      </c>
      <c r="L87" s="284">
        <f>SUM(L88:L90)</f>
        <v>21701546</v>
      </c>
    </row>
    <row r="88" spans="1:12" ht="12">
      <c r="A88" s="252" t="s">
        <v>118</v>
      </c>
      <c r="B88" s="253"/>
      <c r="C88" s="253"/>
      <c r="D88" s="253"/>
      <c r="E88" s="253"/>
      <c r="F88" s="253"/>
      <c r="G88" s="253"/>
      <c r="H88" s="254"/>
      <c r="I88" s="251">
        <v>80</v>
      </c>
      <c r="J88" s="251"/>
      <c r="K88" s="255">
        <v>9086346</v>
      </c>
      <c r="L88" s="255">
        <v>8868845</v>
      </c>
    </row>
    <row r="89" spans="1:12" ht="12">
      <c r="A89" s="252" t="s">
        <v>119</v>
      </c>
      <c r="B89" s="253"/>
      <c r="C89" s="253"/>
      <c r="D89" s="253"/>
      <c r="E89" s="253"/>
      <c r="F89" s="253"/>
      <c r="G89" s="253"/>
      <c r="H89" s="254"/>
      <c r="I89" s="251">
        <v>81</v>
      </c>
      <c r="J89" s="251"/>
      <c r="K89" s="255">
        <v>0</v>
      </c>
      <c r="L89" s="255"/>
    </row>
    <row r="90" spans="1:12" ht="12">
      <c r="A90" s="252" t="s">
        <v>120</v>
      </c>
      <c r="B90" s="253"/>
      <c r="C90" s="253"/>
      <c r="D90" s="253"/>
      <c r="E90" s="253"/>
      <c r="F90" s="253"/>
      <c r="G90" s="253"/>
      <c r="H90" s="254"/>
      <c r="I90" s="251">
        <v>82</v>
      </c>
      <c r="J90" s="251"/>
      <c r="K90" s="255">
        <v>13555004</v>
      </c>
      <c r="L90" s="255">
        <v>12832701</v>
      </c>
    </row>
    <row r="91" spans="1:12" ht="12">
      <c r="A91" s="248" t="s">
        <v>325</v>
      </c>
      <c r="B91" s="249"/>
      <c r="C91" s="249"/>
      <c r="D91" s="249"/>
      <c r="E91" s="249"/>
      <c r="F91" s="249"/>
      <c r="G91" s="249"/>
      <c r="H91" s="250"/>
      <c r="I91" s="251">
        <v>83</v>
      </c>
      <c r="J91" s="251"/>
      <c r="K91" s="284">
        <f>SUM(K92:K100)</f>
        <v>7364161</v>
      </c>
      <c r="L91" s="284">
        <f>SUM(L92:L100)</f>
        <v>7364161</v>
      </c>
    </row>
    <row r="92" spans="1:12" ht="12">
      <c r="A92" s="252" t="s">
        <v>121</v>
      </c>
      <c r="B92" s="253"/>
      <c r="C92" s="253"/>
      <c r="D92" s="253"/>
      <c r="E92" s="253"/>
      <c r="F92" s="253"/>
      <c r="G92" s="253"/>
      <c r="H92" s="254"/>
      <c r="I92" s="251">
        <v>84</v>
      </c>
      <c r="J92" s="251"/>
      <c r="K92" s="255">
        <v>0</v>
      </c>
      <c r="L92" s="255">
        <v>0</v>
      </c>
    </row>
    <row r="93" spans="1:12" ht="12">
      <c r="A93" s="252" t="s">
        <v>208</v>
      </c>
      <c r="B93" s="253"/>
      <c r="C93" s="253"/>
      <c r="D93" s="253"/>
      <c r="E93" s="253"/>
      <c r="F93" s="253"/>
      <c r="G93" s="253"/>
      <c r="H93" s="254"/>
      <c r="I93" s="251">
        <v>85</v>
      </c>
      <c r="J93" s="251"/>
      <c r="K93" s="255">
        <v>0</v>
      </c>
      <c r="L93" s="255">
        <v>0</v>
      </c>
    </row>
    <row r="94" spans="1:12" ht="12">
      <c r="A94" s="252" t="s">
        <v>23</v>
      </c>
      <c r="B94" s="253"/>
      <c r="C94" s="253"/>
      <c r="D94" s="253"/>
      <c r="E94" s="253"/>
      <c r="F94" s="253"/>
      <c r="G94" s="253"/>
      <c r="H94" s="254"/>
      <c r="I94" s="251">
        <v>86</v>
      </c>
      <c r="J94" s="251"/>
      <c r="K94" s="255">
        <v>7364161</v>
      </c>
      <c r="L94" s="255">
        <v>7364161</v>
      </c>
    </row>
    <row r="95" spans="1:12" ht="12">
      <c r="A95" s="252" t="s">
        <v>209</v>
      </c>
      <c r="B95" s="253"/>
      <c r="C95" s="253"/>
      <c r="D95" s="253"/>
      <c r="E95" s="253"/>
      <c r="F95" s="253"/>
      <c r="G95" s="253"/>
      <c r="H95" s="254"/>
      <c r="I95" s="251">
        <v>87</v>
      </c>
      <c r="J95" s="251"/>
      <c r="K95" s="255">
        <v>0</v>
      </c>
      <c r="L95" s="255">
        <v>0</v>
      </c>
    </row>
    <row r="96" spans="1:12" ht="12">
      <c r="A96" s="252" t="s">
        <v>210</v>
      </c>
      <c r="B96" s="253"/>
      <c r="C96" s="253"/>
      <c r="D96" s="253"/>
      <c r="E96" s="253"/>
      <c r="F96" s="253"/>
      <c r="G96" s="253"/>
      <c r="H96" s="254"/>
      <c r="I96" s="251">
        <v>88</v>
      </c>
      <c r="J96" s="251"/>
      <c r="K96" s="255">
        <v>0</v>
      </c>
      <c r="L96" s="255">
        <v>0</v>
      </c>
    </row>
    <row r="97" spans="1:12" ht="12">
      <c r="A97" s="252" t="s">
        <v>211</v>
      </c>
      <c r="B97" s="253"/>
      <c r="C97" s="253"/>
      <c r="D97" s="253"/>
      <c r="E97" s="253"/>
      <c r="F97" s="253"/>
      <c r="G97" s="253"/>
      <c r="H97" s="254"/>
      <c r="I97" s="251">
        <v>89</v>
      </c>
      <c r="J97" s="251"/>
      <c r="K97" s="255">
        <v>0</v>
      </c>
      <c r="L97" s="255">
        <v>0</v>
      </c>
    </row>
    <row r="98" spans="1:12" ht="12">
      <c r="A98" s="252" t="s">
        <v>98</v>
      </c>
      <c r="B98" s="253"/>
      <c r="C98" s="253"/>
      <c r="D98" s="253"/>
      <c r="E98" s="253"/>
      <c r="F98" s="253"/>
      <c r="G98" s="253"/>
      <c r="H98" s="254"/>
      <c r="I98" s="251">
        <v>90</v>
      </c>
      <c r="J98" s="251"/>
      <c r="K98" s="255">
        <v>0</v>
      </c>
      <c r="L98" s="255">
        <v>0</v>
      </c>
    </row>
    <row r="99" spans="1:12" ht="12">
      <c r="A99" s="252" t="s">
        <v>96</v>
      </c>
      <c r="B99" s="253"/>
      <c r="C99" s="253"/>
      <c r="D99" s="253"/>
      <c r="E99" s="253"/>
      <c r="F99" s="253"/>
      <c r="G99" s="253"/>
      <c r="H99" s="254"/>
      <c r="I99" s="251">
        <v>91</v>
      </c>
      <c r="J99" s="251"/>
      <c r="K99" s="255">
        <v>0</v>
      </c>
      <c r="L99" s="255">
        <v>0</v>
      </c>
    </row>
    <row r="100" spans="1:12" ht="12">
      <c r="A100" s="252" t="s">
        <v>97</v>
      </c>
      <c r="B100" s="253"/>
      <c r="C100" s="253"/>
      <c r="D100" s="253"/>
      <c r="E100" s="253"/>
      <c r="F100" s="253"/>
      <c r="G100" s="253"/>
      <c r="H100" s="254"/>
      <c r="I100" s="251">
        <v>92</v>
      </c>
      <c r="J100" s="251"/>
      <c r="K100" s="255">
        <v>0</v>
      </c>
      <c r="L100" s="255">
        <v>0</v>
      </c>
    </row>
    <row r="101" spans="1:12" ht="12">
      <c r="A101" s="248" t="s">
        <v>326</v>
      </c>
      <c r="B101" s="249"/>
      <c r="C101" s="249"/>
      <c r="D101" s="249"/>
      <c r="E101" s="249"/>
      <c r="F101" s="249"/>
      <c r="G101" s="249"/>
      <c r="H101" s="250"/>
      <c r="I101" s="251">
        <v>93</v>
      </c>
      <c r="J101" s="251"/>
      <c r="K101" s="284">
        <f>SUM(K102:K113)</f>
        <v>20313008</v>
      </c>
      <c r="L101" s="284">
        <f>SUM(L102:L113)</f>
        <v>18984046</v>
      </c>
    </row>
    <row r="102" spans="1:12" ht="12">
      <c r="A102" s="252" t="s">
        <v>121</v>
      </c>
      <c r="B102" s="253"/>
      <c r="C102" s="253"/>
      <c r="D102" s="253"/>
      <c r="E102" s="253"/>
      <c r="F102" s="253"/>
      <c r="G102" s="253"/>
      <c r="H102" s="254"/>
      <c r="I102" s="251">
        <v>94</v>
      </c>
      <c r="J102" s="251"/>
      <c r="K102" s="255">
        <v>1058666</v>
      </c>
      <c r="L102" s="255">
        <v>996210</v>
      </c>
    </row>
    <row r="103" spans="1:12" ht="12">
      <c r="A103" s="252" t="s">
        <v>208</v>
      </c>
      <c r="B103" s="253"/>
      <c r="C103" s="253"/>
      <c r="D103" s="253"/>
      <c r="E103" s="253"/>
      <c r="F103" s="253"/>
      <c r="G103" s="253"/>
      <c r="H103" s="254"/>
      <c r="I103" s="251">
        <v>95</v>
      </c>
      <c r="J103" s="251"/>
      <c r="K103" s="255">
        <v>0</v>
      </c>
      <c r="L103" s="255"/>
    </row>
    <row r="104" spans="1:12" s="256" customFormat="1" ht="12">
      <c r="A104" s="252" t="s">
        <v>23</v>
      </c>
      <c r="B104" s="253"/>
      <c r="C104" s="253"/>
      <c r="D104" s="253"/>
      <c r="E104" s="253"/>
      <c r="F104" s="253"/>
      <c r="G104" s="253"/>
      <c r="H104" s="254"/>
      <c r="I104" s="251">
        <v>96</v>
      </c>
      <c r="J104" s="251"/>
      <c r="K104" s="255">
        <v>6178307</v>
      </c>
      <c r="L104" s="255">
        <v>6295782</v>
      </c>
    </row>
    <row r="105" spans="1:12" ht="12">
      <c r="A105" s="252" t="s">
        <v>209</v>
      </c>
      <c r="B105" s="253"/>
      <c r="C105" s="253"/>
      <c r="D105" s="253"/>
      <c r="E105" s="253"/>
      <c r="F105" s="253"/>
      <c r="G105" s="253"/>
      <c r="H105" s="254"/>
      <c r="I105" s="251">
        <v>97</v>
      </c>
      <c r="J105" s="251"/>
      <c r="K105" s="255">
        <v>671822</v>
      </c>
      <c r="L105" s="255">
        <v>633099</v>
      </c>
    </row>
    <row r="106" spans="1:12" ht="12">
      <c r="A106" s="252" t="s">
        <v>210</v>
      </c>
      <c r="B106" s="253"/>
      <c r="C106" s="253"/>
      <c r="D106" s="253"/>
      <c r="E106" s="253"/>
      <c r="F106" s="253"/>
      <c r="G106" s="253"/>
      <c r="H106" s="254"/>
      <c r="I106" s="251">
        <v>98</v>
      </c>
      <c r="J106" s="251"/>
      <c r="K106" s="255">
        <v>7723663</v>
      </c>
      <c r="L106" s="255">
        <v>6194997</v>
      </c>
    </row>
    <row r="107" spans="1:12" ht="12">
      <c r="A107" s="252" t="s">
        <v>211</v>
      </c>
      <c r="B107" s="253"/>
      <c r="C107" s="253"/>
      <c r="D107" s="253"/>
      <c r="E107" s="253"/>
      <c r="F107" s="253"/>
      <c r="G107" s="253"/>
      <c r="H107" s="254"/>
      <c r="I107" s="251">
        <v>99</v>
      </c>
      <c r="J107" s="251"/>
      <c r="K107" s="255">
        <v>0</v>
      </c>
      <c r="L107" s="255"/>
    </row>
    <row r="108" spans="1:12" ht="12">
      <c r="A108" s="252" t="s">
        <v>98</v>
      </c>
      <c r="B108" s="253"/>
      <c r="C108" s="253"/>
      <c r="D108" s="253"/>
      <c r="E108" s="253"/>
      <c r="F108" s="253"/>
      <c r="G108" s="253"/>
      <c r="H108" s="254"/>
      <c r="I108" s="251">
        <v>100</v>
      </c>
      <c r="J108" s="251"/>
      <c r="K108" s="255">
        <v>0</v>
      </c>
      <c r="L108" s="255"/>
    </row>
    <row r="109" spans="1:12" ht="12">
      <c r="A109" s="252" t="s">
        <v>99</v>
      </c>
      <c r="B109" s="253"/>
      <c r="C109" s="253"/>
      <c r="D109" s="253"/>
      <c r="E109" s="253"/>
      <c r="F109" s="253"/>
      <c r="G109" s="253"/>
      <c r="H109" s="254"/>
      <c r="I109" s="251">
        <v>101</v>
      </c>
      <c r="J109" s="251"/>
      <c r="K109" s="255">
        <v>2338534</v>
      </c>
      <c r="L109" s="255">
        <v>2372392</v>
      </c>
    </row>
    <row r="110" spans="1:12" ht="12">
      <c r="A110" s="252" t="s">
        <v>100</v>
      </c>
      <c r="B110" s="253"/>
      <c r="C110" s="253"/>
      <c r="D110" s="253"/>
      <c r="E110" s="253"/>
      <c r="F110" s="253"/>
      <c r="G110" s="253"/>
      <c r="H110" s="254"/>
      <c r="I110" s="251">
        <v>102</v>
      </c>
      <c r="J110" s="251"/>
      <c r="K110" s="255">
        <v>2337650</v>
      </c>
      <c r="L110" s="255">
        <v>2285584</v>
      </c>
    </row>
    <row r="111" spans="1:12" ht="12">
      <c r="A111" s="252" t="s">
        <v>103</v>
      </c>
      <c r="B111" s="253"/>
      <c r="C111" s="253"/>
      <c r="D111" s="253"/>
      <c r="E111" s="253"/>
      <c r="F111" s="253"/>
      <c r="G111" s="253"/>
      <c r="H111" s="254"/>
      <c r="I111" s="251">
        <v>103</v>
      </c>
      <c r="J111" s="251"/>
      <c r="K111" s="255">
        <v>0</v>
      </c>
      <c r="L111" s="255"/>
    </row>
    <row r="112" spans="1:12" ht="12">
      <c r="A112" s="252" t="s">
        <v>101</v>
      </c>
      <c r="B112" s="253"/>
      <c r="C112" s="253"/>
      <c r="D112" s="253"/>
      <c r="E112" s="253"/>
      <c r="F112" s="253"/>
      <c r="G112" s="253"/>
      <c r="H112" s="254"/>
      <c r="I112" s="251">
        <v>104</v>
      </c>
      <c r="J112" s="251"/>
      <c r="K112" s="255">
        <v>0</v>
      </c>
      <c r="L112" s="255"/>
    </row>
    <row r="113" spans="1:12" ht="12">
      <c r="A113" s="252" t="s">
        <v>102</v>
      </c>
      <c r="B113" s="253"/>
      <c r="C113" s="253"/>
      <c r="D113" s="253"/>
      <c r="E113" s="253"/>
      <c r="F113" s="253"/>
      <c r="G113" s="253"/>
      <c r="H113" s="254"/>
      <c r="I113" s="251">
        <v>105</v>
      </c>
      <c r="J113" s="251"/>
      <c r="K113" s="255">
        <v>4366</v>
      </c>
      <c r="L113" s="255">
        <v>205982</v>
      </c>
    </row>
    <row r="114" spans="1:12" ht="12">
      <c r="A114" s="248" t="s">
        <v>24</v>
      </c>
      <c r="B114" s="249"/>
      <c r="C114" s="249"/>
      <c r="D114" s="249"/>
      <c r="E114" s="249"/>
      <c r="F114" s="249"/>
      <c r="G114" s="249"/>
      <c r="H114" s="250"/>
      <c r="I114" s="251">
        <v>106</v>
      </c>
      <c r="J114" s="251"/>
      <c r="K114" s="255">
        <v>0</v>
      </c>
      <c r="L114" s="255">
        <v>1223989</v>
      </c>
    </row>
    <row r="115" spans="1:12" ht="12">
      <c r="A115" s="248" t="s">
        <v>327</v>
      </c>
      <c r="B115" s="249"/>
      <c r="C115" s="249"/>
      <c r="D115" s="249"/>
      <c r="E115" s="249"/>
      <c r="F115" s="249"/>
      <c r="G115" s="249"/>
      <c r="H115" s="250"/>
      <c r="I115" s="251">
        <v>107</v>
      </c>
      <c r="J115" s="251"/>
      <c r="K115" s="284">
        <f>K70+K87+K91+K101+K114</f>
        <v>342617624</v>
      </c>
      <c r="L115" s="284">
        <f>L70+L87+L91+L101+L114</f>
        <v>341004199</v>
      </c>
    </row>
    <row r="116" spans="1:12" ht="12">
      <c r="A116" s="267" t="s">
        <v>61</v>
      </c>
      <c r="B116" s="268"/>
      <c r="C116" s="268"/>
      <c r="D116" s="268"/>
      <c r="E116" s="268"/>
      <c r="F116" s="268"/>
      <c r="G116" s="268"/>
      <c r="H116" s="269"/>
      <c r="I116" s="260">
        <v>108</v>
      </c>
      <c r="J116" s="260"/>
      <c r="K116" s="260"/>
      <c r="L116" s="261"/>
    </row>
    <row r="117" spans="1:12" ht="12">
      <c r="A117" s="262" t="s">
        <v>300</v>
      </c>
      <c r="B117" s="270"/>
      <c r="C117" s="270"/>
      <c r="D117" s="270"/>
      <c r="E117" s="270"/>
      <c r="F117" s="270"/>
      <c r="G117" s="270"/>
      <c r="H117" s="270"/>
      <c r="I117" s="271"/>
      <c r="J117" s="271"/>
      <c r="K117" s="271"/>
      <c r="L117" s="271"/>
    </row>
    <row r="118" spans="1:12" ht="12">
      <c r="A118" s="243" t="s">
        <v>165</v>
      </c>
      <c r="B118" s="244"/>
      <c r="C118" s="244"/>
      <c r="D118" s="244"/>
      <c r="E118" s="244"/>
      <c r="F118" s="244"/>
      <c r="G118" s="244"/>
      <c r="H118" s="244"/>
      <c r="I118" s="272"/>
      <c r="J118" s="272"/>
      <c r="K118" s="272"/>
      <c r="L118" s="272"/>
    </row>
    <row r="119" spans="1:12" ht="12">
      <c r="A119" s="252" t="s">
        <v>26</v>
      </c>
      <c r="B119" s="253"/>
      <c r="C119" s="253"/>
      <c r="D119" s="253"/>
      <c r="E119" s="253"/>
      <c r="F119" s="253"/>
      <c r="G119" s="253"/>
      <c r="H119" s="254"/>
      <c r="I119" s="251">
        <v>109</v>
      </c>
      <c r="J119" s="251"/>
      <c r="K119" s="255">
        <f>K70-K120</f>
        <v>292282187</v>
      </c>
      <c r="L119" s="255">
        <f>L70-L120</f>
        <v>291718620</v>
      </c>
    </row>
    <row r="120" spans="1:12" ht="12">
      <c r="A120" s="273" t="s">
        <v>27</v>
      </c>
      <c r="B120" s="274"/>
      <c r="C120" s="274"/>
      <c r="D120" s="274"/>
      <c r="E120" s="274"/>
      <c r="F120" s="274"/>
      <c r="G120" s="274"/>
      <c r="H120" s="275"/>
      <c r="I120" s="276">
        <v>110</v>
      </c>
      <c r="J120" s="276"/>
      <c r="K120" s="261">
        <v>16918</v>
      </c>
      <c r="L120" s="261">
        <v>11837</v>
      </c>
    </row>
    <row r="121" spans="1:12" ht="12">
      <c r="A121" s="277"/>
      <c r="B121" s="277"/>
      <c r="C121" s="277"/>
      <c r="D121" s="277"/>
      <c r="E121" s="277"/>
      <c r="F121" s="277"/>
      <c r="G121" s="277"/>
      <c r="H121" s="277"/>
      <c r="I121" s="278"/>
      <c r="J121" s="278"/>
      <c r="K121" s="278"/>
      <c r="L121" s="279">
        <f>L67-L115</f>
        <v>0</v>
      </c>
    </row>
    <row r="122" spans="1:12" ht="12">
      <c r="A122" s="280" t="s">
        <v>301</v>
      </c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</row>
    <row r="123" spans="1:12" ht="12">
      <c r="A123" s="280"/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</row>
    <row r="124" ht="12">
      <c r="L124" s="282"/>
    </row>
  </sheetData>
  <sheetProtection/>
  <mergeCells count="122">
    <mergeCell ref="A1:L1"/>
    <mergeCell ref="A2:L2"/>
    <mergeCell ref="A3:L3"/>
    <mergeCell ref="A5:H5"/>
    <mergeCell ref="A6:H6"/>
    <mergeCell ref="A7:L7"/>
    <mergeCell ref="A4:L4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L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23:L123"/>
    <mergeCell ref="A116:H116"/>
    <mergeCell ref="A117:L117"/>
    <mergeCell ref="A118:L118"/>
    <mergeCell ref="A119:H119"/>
    <mergeCell ref="A120:H120"/>
    <mergeCell ref="A122:L122"/>
  </mergeCells>
  <dataValidations count="3">
    <dataValidation type="whole" operator="greaterThanOrEqual" allowBlank="1" showInputMessage="1" showErrorMessage="1" errorTitle="Pogrešan unos" error="Mogu se unijeti samo cjelobrojne pozitivne vrijednosti." sqref="K71:K115 L86:L116 L71:L84 K9:K68 L8:L68">
      <formula1>0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vrijednosti." sqref="K119:L120">
      <formula1>999999999999</formula1>
    </dataValidation>
  </dataValidations>
  <printOptions/>
  <pageMargins left="0.75" right="0.75" top="1" bottom="0.9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9">
      <selection activeCell="A16" sqref="A16:H16"/>
    </sheetView>
  </sheetViews>
  <sheetFormatPr defaultColWidth="9.140625" defaultRowHeight="12.75" outlineLevelRow="1" outlineLevelCol="1"/>
  <cols>
    <col min="1" max="2" width="9.140625" style="21" customWidth="1"/>
    <col min="3" max="3" width="7.421875" style="21" customWidth="1"/>
    <col min="4" max="4" width="9.140625" style="21" customWidth="1"/>
    <col min="5" max="5" width="4.28125" style="21" customWidth="1"/>
    <col min="6" max="6" width="1.8515625" style="21" customWidth="1"/>
    <col min="7" max="7" width="4.8515625" style="21" customWidth="1"/>
    <col min="8" max="8" width="4.7109375" style="21" customWidth="1"/>
    <col min="9" max="9" width="9.140625" style="21" customWidth="1"/>
    <col min="10" max="10" width="11.28125" style="32" bestFit="1" customWidth="1"/>
    <col min="11" max="11" width="11.00390625" style="32" customWidth="1" outlineLevel="1"/>
    <col min="12" max="12" width="11.28125" style="32" bestFit="1" customWidth="1"/>
    <col min="13" max="13" width="11.00390625" style="32" customWidth="1" outlineLevel="1"/>
    <col min="14" max="16384" width="9.140625" style="21" customWidth="1"/>
  </cols>
  <sheetData>
    <row r="1" spans="1:13" s="39" customFormat="1" ht="12.75" customHeight="1">
      <c r="A1" s="287" t="s">
        <v>319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s="39" customFormat="1" ht="12.75" customHeight="1">
      <c r="A2" s="288" t="s">
        <v>303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s="39" customFormat="1" ht="12.75" customHeight="1">
      <c r="A3" s="289" t="s">
        <v>318</v>
      </c>
      <c r="B3" s="289"/>
      <c r="C3" s="289"/>
      <c r="D3" s="289"/>
      <c r="E3" s="289"/>
      <c r="F3" s="289"/>
      <c r="G3" s="289"/>
      <c r="H3" s="289"/>
      <c r="I3" s="289"/>
      <c r="J3" s="20"/>
      <c r="K3" s="20"/>
      <c r="L3" s="20"/>
      <c r="M3" s="20"/>
    </row>
    <row r="4" spans="1:13" ht="24">
      <c r="A4" s="187" t="s">
        <v>63</v>
      </c>
      <c r="B4" s="187"/>
      <c r="C4" s="187"/>
      <c r="D4" s="187"/>
      <c r="E4" s="187"/>
      <c r="F4" s="187"/>
      <c r="G4" s="187"/>
      <c r="H4" s="187"/>
      <c r="I4" s="22" t="s">
        <v>22</v>
      </c>
      <c r="J4" s="187" t="s">
        <v>6</v>
      </c>
      <c r="K4" s="187"/>
      <c r="L4" s="187" t="s">
        <v>7</v>
      </c>
      <c r="M4" s="187"/>
    </row>
    <row r="5" spans="1:13" ht="12">
      <c r="A5" s="187"/>
      <c r="B5" s="187"/>
      <c r="C5" s="187"/>
      <c r="D5" s="187"/>
      <c r="E5" s="187"/>
      <c r="F5" s="187"/>
      <c r="G5" s="187"/>
      <c r="H5" s="187"/>
      <c r="I5" s="22"/>
      <c r="J5" s="23" t="s">
        <v>2</v>
      </c>
      <c r="K5" s="23" t="s">
        <v>3</v>
      </c>
      <c r="L5" s="23" t="s">
        <v>2</v>
      </c>
      <c r="M5" s="23" t="s">
        <v>3</v>
      </c>
    </row>
    <row r="6" spans="1:13" ht="12">
      <c r="A6" s="187">
        <v>1</v>
      </c>
      <c r="B6" s="187"/>
      <c r="C6" s="187"/>
      <c r="D6" s="187"/>
      <c r="E6" s="187"/>
      <c r="F6" s="187"/>
      <c r="G6" s="187"/>
      <c r="H6" s="187"/>
      <c r="I6" s="33">
        <v>2</v>
      </c>
      <c r="J6" s="34">
        <v>3</v>
      </c>
      <c r="K6" s="34">
        <v>4</v>
      </c>
      <c r="L6" s="34">
        <v>5</v>
      </c>
      <c r="M6" s="34">
        <v>6</v>
      </c>
    </row>
    <row r="7" spans="1:13" ht="12">
      <c r="A7" s="204" t="s">
        <v>278</v>
      </c>
      <c r="B7" s="205"/>
      <c r="C7" s="205"/>
      <c r="D7" s="205"/>
      <c r="E7" s="205"/>
      <c r="F7" s="205"/>
      <c r="G7" s="205"/>
      <c r="H7" s="206"/>
      <c r="I7" s="24">
        <v>111</v>
      </c>
      <c r="J7" s="26">
        <f>SUM(J8:J9)</f>
        <v>29643403</v>
      </c>
      <c r="K7" s="26">
        <f>SUM(K8:K9)</f>
        <v>29643403</v>
      </c>
      <c r="L7" s="26">
        <f>SUM(L8:L9)</f>
        <v>25701138</v>
      </c>
      <c r="M7" s="26">
        <f>SUM(M8:M9)</f>
        <v>25701138</v>
      </c>
    </row>
    <row r="8" spans="1:13" ht="12">
      <c r="A8" s="201" t="s">
        <v>139</v>
      </c>
      <c r="B8" s="202"/>
      <c r="C8" s="202"/>
      <c r="D8" s="202"/>
      <c r="E8" s="202"/>
      <c r="F8" s="202"/>
      <c r="G8" s="202"/>
      <c r="H8" s="203"/>
      <c r="I8" s="25">
        <v>112</v>
      </c>
      <c r="J8" s="27">
        <v>26267469</v>
      </c>
      <c r="K8" s="27">
        <v>26267469</v>
      </c>
      <c r="L8" s="27">
        <f>26924009+1240044-3810817</f>
        <v>24353236</v>
      </c>
      <c r="M8" s="27">
        <f>L8</f>
        <v>24353236</v>
      </c>
    </row>
    <row r="9" spans="1:13" ht="12">
      <c r="A9" s="201" t="s">
        <v>107</v>
      </c>
      <c r="B9" s="202"/>
      <c r="C9" s="202"/>
      <c r="D9" s="202"/>
      <c r="E9" s="202"/>
      <c r="F9" s="202"/>
      <c r="G9" s="202"/>
      <c r="H9" s="203"/>
      <c r="I9" s="25">
        <v>113</v>
      </c>
      <c r="J9" s="27">
        <v>3375934</v>
      </c>
      <c r="K9" s="27">
        <v>3375934</v>
      </c>
      <c r="L9" s="27">
        <f>966359+381543</f>
        <v>1347902</v>
      </c>
      <c r="M9" s="27">
        <f>L9</f>
        <v>1347902</v>
      </c>
    </row>
    <row r="10" spans="1:13" ht="12">
      <c r="A10" s="192" t="s">
        <v>279</v>
      </c>
      <c r="B10" s="193"/>
      <c r="C10" s="193"/>
      <c r="D10" s="193"/>
      <c r="E10" s="193"/>
      <c r="F10" s="193"/>
      <c r="G10" s="193"/>
      <c r="H10" s="194"/>
      <c r="I10" s="25">
        <v>114</v>
      </c>
      <c r="J10" s="26">
        <f>J11+J12+J16+J20+J21+J22+J25+J26</f>
        <v>27808962</v>
      </c>
      <c r="K10" s="26">
        <f>K11+K12+K16+K20+K21+K22+K25+K26</f>
        <v>27808962</v>
      </c>
      <c r="L10" s="26">
        <f>L11+L12+L16+L20+L21+L22+L25+L26</f>
        <v>26407646</v>
      </c>
      <c r="M10" s="26">
        <f>M11+M12+M16+M20+M21+M22+M25+M26</f>
        <v>26385538</v>
      </c>
    </row>
    <row r="11" spans="1:13" ht="12">
      <c r="A11" s="192" t="s">
        <v>108</v>
      </c>
      <c r="B11" s="193"/>
      <c r="C11" s="193"/>
      <c r="D11" s="193"/>
      <c r="E11" s="193"/>
      <c r="F11" s="193"/>
      <c r="G11" s="193"/>
      <c r="H11" s="194"/>
      <c r="I11" s="25">
        <v>115</v>
      </c>
      <c r="J11" s="27"/>
      <c r="K11" s="27"/>
      <c r="L11" s="27"/>
      <c r="M11" s="27"/>
    </row>
    <row r="12" spans="1:13" ht="12">
      <c r="A12" s="192" t="s">
        <v>280</v>
      </c>
      <c r="B12" s="193"/>
      <c r="C12" s="193"/>
      <c r="D12" s="193"/>
      <c r="E12" s="193"/>
      <c r="F12" s="193"/>
      <c r="G12" s="193"/>
      <c r="H12" s="194"/>
      <c r="I12" s="25">
        <v>116</v>
      </c>
      <c r="J12" s="26">
        <f>SUM(J13:J15)</f>
        <v>13016550</v>
      </c>
      <c r="K12" s="26">
        <f>SUM(K13:K15)</f>
        <v>13016550</v>
      </c>
      <c r="L12" s="26">
        <f>SUM(L13:L15)</f>
        <v>11686650</v>
      </c>
      <c r="M12" s="26">
        <f>SUM(M13:M15)</f>
        <v>11686650</v>
      </c>
    </row>
    <row r="13" spans="1:13" ht="12">
      <c r="A13" s="201" t="s">
        <v>135</v>
      </c>
      <c r="B13" s="202"/>
      <c r="C13" s="202"/>
      <c r="D13" s="202"/>
      <c r="E13" s="202"/>
      <c r="F13" s="202"/>
      <c r="G13" s="202"/>
      <c r="H13" s="203"/>
      <c r="I13" s="25">
        <v>117</v>
      </c>
      <c r="J13" s="27">
        <v>5168907</v>
      </c>
      <c r="K13" s="27">
        <v>5168907</v>
      </c>
      <c r="L13" s="27">
        <v>4483760</v>
      </c>
      <c r="M13" s="27">
        <f aca="true" t="shared" si="0" ref="M13:M21">L13</f>
        <v>4483760</v>
      </c>
    </row>
    <row r="14" spans="1:13" ht="12">
      <c r="A14" s="201" t="s">
        <v>136</v>
      </c>
      <c r="B14" s="202"/>
      <c r="C14" s="202"/>
      <c r="D14" s="202"/>
      <c r="E14" s="202"/>
      <c r="F14" s="202"/>
      <c r="G14" s="202"/>
      <c r="H14" s="203"/>
      <c r="I14" s="25">
        <v>118</v>
      </c>
      <c r="J14" s="27">
        <v>620317</v>
      </c>
      <c r="K14" s="27">
        <v>620317</v>
      </c>
      <c r="L14" s="27">
        <v>151113</v>
      </c>
      <c r="M14" s="27">
        <f t="shared" si="0"/>
        <v>151113</v>
      </c>
    </row>
    <row r="15" spans="1:13" ht="12">
      <c r="A15" s="201" t="s">
        <v>65</v>
      </c>
      <c r="B15" s="202"/>
      <c r="C15" s="202"/>
      <c r="D15" s="202"/>
      <c r="E15" s="202"/>
      <c r="F15" s="202"/>
      <c r="G15" s="202"/>
      <c r="H15" s="203"/>
      <c r="I15" s="25">
        <v>119</v>
      </c>
      <c r="J15" s="27">
        <v>7227326</v>
      </c>
      <c r="K15" s="27">
        <v>7227326</v>
      </c>
      <c r="L15" s="27">
        <f>10862594-3810817</f>
        <v>7051777</v>
      </c>
      <c r="M15" s="27">
        <f t="shared" si="0"/>
        <v>7051777</v>
      </c>
    </row>
    <row r="16" spans="1:13" ht="12">
      <c r="A16" s="192" t="s">
        <v>281</v>
      </c>
      <c r="B16" s="193"/>
      <c r="C16" s="193"/>
      <c r="D16" s="193"/>
      <c r="E16" s="193"/>
      <c r="F16" s="193"/>
      <c r="G16" s="193"/>
      <c r="H16" s="194"/>
      <c r="I16" s="25">
        <v>120</v>
      </c>
      <c r="J16" s="26">
        <f>SUM(J17:J19)</f>
        <v>10908770</v>
      </c>
      <c r="K16" s="26">
        <f>SUM(K17:K19)</f>
        <v>10908770</v>
      </c>
      <c r="L16" s="26">
        <f>SUM(L17:L19)</f>
        <v>10879298</v>
      </c>
      <c r="M16" s="26">
        <f>SUM(M17:M19)</f>
        <v>10879298</v>
      </c>
    </row>
    <row r="17" spans="1:13" ht="12">
      <c r="A17" s="201" t="s">
        <v>66</v>
      </c>
      <c r="B17" s="202"/>
      <c r="C17" s="202"/>
      <c r="D17" s="202"/>
      <c r="E17" s="202"/>
      <c r="F17" s="202"/>
      <c r="G17" s="202"/>
      <c r="H17" s="203"/>
      <c r="I17" s="25">
        <v>121</v>
      </c>
      <c r="J17" s="27">
        <v>6553670</v>
      </c>
      <c r="K17" s="27">
        <v>6553670</v>
      </c>
      <c r="L17" s="27">
        <v>6607212</v>
      </c>
      <c r="M17" s="27">
        <f t="shared" si="0"/>
        <v>6607212</v>
      </c>
    </row>
    <row r="18" spans="1:13" ht="12">
      <c r="A18" s="201" t="s">
        <v>67</v>
      </c>
      <c r="B18" s="202"/>
      <c r="C18" s="202"/>
      <c r="D18" s="202"/>
      <c r="E18" s="202"/>
      <c r="F18" s="202"/>
      <c r="G18" s="202"/>
      <c r="H18" s="203"/>
      <c r="I18" s="25">
        <v>122</v>
      </c>
      <c r="J18" s="27">
        <v>2918396</v>
      </c>
      <c r="K18" s="27">
        <v>2918396</v>
      </c>
      <c r="L18" s="27">
        <v>2684023</v>
      </c>
      <c r="M18" s="27">
        <f t="shared" si="0"/>
        <v>2684023</v>
      </c>
    </row>
    <row r="19" spans="1:13" ht="12">
      <c r="A19" s="201" t="s">
        <v>68</v>
      </c>
      <c r="B19" s="202"/>
      <c r="C19" s="202"/>
      <c r="D19" s="202"/>
      <c r="E19" s="202"/>
      <c r="F19" s="202"/>
      <c r="G19" s="202"/>
      <c r="H19" s="203"/>
      <c r="I19" s="25">
        <v>123</v>
      </c>
      <c r="J19" s="27">
        <v>1436704</v>
      </c>
      <c r="K19" s="27">
        <v>1436704</v>
      </c>
      <c r="L19" s="27">
        <v>1588063</v>
      </c>
      <c r="M19" s="27">
        <f t="shared" si="0"/>
        <v>1588063</v>
      </c>
    </row>
    <row r="20" spans="1:13" ht="12">
      <c r="A20" s="192" t="s">
        <v>109</v>
      </c>
      <c r="B20" s="193"/>
      <c r="C20" s="193"/>
      <c r="D20" s="193"/>
      <c r="E20" s="193"/>
      <c r="F20" s="193"/>
      <c r="G20" s="193"/>
      <c r="H20" s="194"/>
      <c r="I20" s="25">
        <v>124</v>
      </c>
      <c r="J20" s="29">
        <v>2304432</v>
      </c>
      <c r="K20" s="29">
        <f>J20</f>
        <v>2304432</v>
      </c>
      <c r="L20" s="29">
        <v>2289840</v>
      </c>
      <c r="M20" s="27">
        <f t="shared" si="0"/>
        <v>2289840</v>
      </c>
    </row>
    <row r="21" spans="1:13" ht="12">
      <c r="A21" s="192" t="s">
        <v>110</v>
      </c>
      <c r="B21" s="193"/>
      <c r="C21" s="193"/>
      <c r="D21" s="193"/>
      <c r="E21" s="193"/>
      <c r="F21" s="193"/>
      <c r="G21" s="193"/>
      <c r="H21" s="194"/>
      <c r="I21" s="25">
        <v>125</v>
      </c>
      <c r="J21" s="29">
        <v>1544625</v>
      </c>
      <c r="K21" s="29">
        <f>J21</f>
        <v>1544625</v>
      </c>
      <c r="L21" s="29">
        <v>1364624</v>
      </c>
      <c r="M21" s="27">
        <f t="shared" si="0"/>
        <v>1364624</v>
      </c>
    </row>
    <row r="22" spans="1:13" ht="12">
      <c r="A22" s="192" t="s">
        <v>282</v>
      </c>
      <c r="B22" s="193"/>
      <c r="C22" s="193"/>
      <c r="D22" s="193"/>
      <c r="E22" s="193"/>
      <c r="F22" s="193"/>
      <c r="G22" s="193"/>
      <c r="H22" s="194"/>
      <c r="I22" s="25">
        <v>126</v>
      </c>
      <c r="J22" s="26">
        <f>J23+J24</f>
        <v>28725</v>
      </c>
      <c r="K22" s="26">
        <f>K23+K24</f>
        <v>28725</v>
      </c>
      <c r="L22" s="26">
        <f>L23+L24</f>
        <v>165126</v>
      </c>
      <c r="M22" s="26">
        <f>M23+M24</f>
        <v>165126</v>
      </c>
    </row>
    <row r="23" spans="1:13" ht="12">
      <c r="A23" s="201" t="s">
        <v>126</v>
      </c>
      <c r="B23" s="202"/>
      <c r="C23" s="202"/>
      <c r="D23" s="202"/>
      <c r="E23" s="202"/>
      <c r="F23" s="202"/>
      <c r="G23" s="202"/>
      <c r="H23" s="203"/>
      <c r="I23" s="25">
        <v>127</v>
      </c>
      <c r="J23" s="27"/>
      <c r="K23" s="27">
        <f>J23</f>
        <v>0</v>
      </c>
      <c r="L23" s="27"/>
      <c r="M23" s="27"/>
    </row>
    <row r="24" spans="1:13" ht="12">
      <c r="A24" s="201" t="s">
        <v>127</v>
      </c>
      <c r="B24" s="202"/>
      <c r="C24" s="202"/>
      <c r="D24" s="202"/>
      <c r="E24" s="202"/>
      <c r="F24" s="202"/>
      <c r="G24" s="202"/>
      <c r="H24" s="203"/>
      <c r="I24" s="25">
        <v>128</v>
      </c>
      <c r="J24" s="27">
        <v>28725</v>
      </c>
      <c r="K24" s="27">
        <f>J24</f>
        <v>28725</v>
      </c>
      <c r="L24" s="27">
        <v>165126</v>
      </c>
      <c r="M24" s="27">
        <f>L24</f>
        <v>165126</v>
      </c>
    </row>
    <row r="25" spans="1:13" ht="12">
      <c r="A25" s="192" t="s">
        <v>111</v>
      </c>
      <c r="B25" s="193"/>
      <c r="C25" s="193"/>
      <c r="D25" s="193"/>
      <c r="E25" s="193"/>
      <c r="F25" s="193"/>
      <c r="G25" s="193"/>
      <c r="H25" s="194"/>
      <c r="I25" s="25">
        <v>129</v>
      </c>
      <c r="J25" s="27"/>
      <c r="K25" s="27">
        <f>J25</f>
        <v>0</v>
      </c>
      <c r="L25" s="27"/>
      <c r="M25" s="27"/>
    </row>
    <row r="26" spans="1:13" ht="12">
      <c r="A26" s="192" t="s">
        <v>54</v>
      </c>
      <c r="B26" s="193"/>
      <c r="C26" s="193"/>
      <c r="D26" s="193"/>
      <c r="E26" s="193"/>
      <c r="F26" s="193"/>
      <c r="G26" s="193"/>
      <c r="H26" s="194"/>
      <c r="I26" s="25">
        <v>130</v>
      </c>
      <c r="J26" s="27">
        <v>5860</v>
      </c>
      <c r="K26" s="27">
        <f>J26</f>
        <v>5860</v>
      </c>
      <c r="L26" s="27">
        <v>22108</v>
      </c>
      <c r="M26" s="27"/>
    </row>
    <row r="27" spans="1:13" ht="12">
      <c r="A27" s="192" t="s">
        <v>283</v>
      </c>
      <c r="B27" s="193"/>
      <c r="C27" s="193"/>
      <c r="D27" s="193"/>
      <c r="E27" s="193"/>
      <c r="F27" s="193"/>
      <c r="G27" s="193"/>
      <c r="H27" s="194"/>
      <c r="I27" s="25">
        <v>131</v>
      </c>
      <c r="J27" s="26">
        <f>SUM(J28:J32)</f>
        <v>106373</v>
      </c>
      <c r="K27" s="26">
        <f>SUM(K28:K32)</f>
        <v>106373</v>
      </c>
      <c r="L27" s="26">
        <f>SUM(L28:L32)</f>
        <v>286455</v>
      </c>
      <c r="M27" s="26">
        <f>SUM(M28:M32)</f>
        <v>286455</v>
      </c>
    </row>
    <row r="28" spans="1:13" ht="23.25" customHeight="1">
      <c r="A28" s="201" t="s">
        <v>196</v>
      </c>
      <c r="B28" s="202"/>
      <c r="C28" s="202"/>
      <c r="D28" s="202"/>
      <c r="E28" s="202"/>
      <c r="F28" s="202"/>
      <c r="G28" s="202"/>
      <c r="H28" s="203"/>
      <c r="I28" s="25">
        <v>132</v>
      </c>
      <c r="J28" s="35"/>
      <c r="K28" s="27">
        <f>J28</f>
        <v>0</v>
      </c>
      <c r="L28" s="35"/>
      <c r="M28" s="27"/>
    </row>
    <row r="29" spans="1:13" ht="30.75" customHeight="1">
      <c r="A29" s="201" t="s">
        <v>140</v>
      </c>
      <c r="B29" s="202"/>
      <c r="C29" s="202"/>
      <c r="D29" s="202"/>
      <c r="E29" s="202"/>
      <c r="F29" s="202"/>
      <c r="G29" s="202"/>
      <c r="H29" s="203"/>
      <c r="I29" s="25">
        <v>133</v>
      </c>
      <c r="J29" s="35">
        <v>106373</v>
      </c>
      <c r="K29" s="27">
        <f>J29</f>
        <v>106373</v>
      </c>
      <c r="L29" s="35">
        <v>286455</v>
      </c>
      <c r="M29" s="27">
        <f>L29</f>
        <v>286455</v>
      </c>
    </row>
    <row r="30" spans="1:13" ht="12">
      <c r="A30" s="201" t="s">
        <v>128</v>
      </c>
      <c r="B30" s="202"/>
      <c r="C30" s="202"/>
      <c r="D30" s="202"/>
      <c r="E30" s="202"/>
      <c r="F30" s="202"/>
      <c r="G30" s="202"/>
      <c r="H30" s="203"/>
      <c r="I30" s="25">
        <v>134</v>
      </c>
      <c r="J30" s="27"/>
      <c r="K30" s="27">
        <f>J30</f>
        <v>0</v>
      </c>
      <c r="L30" s="27"/>
      <c r="M30" s="27"/>
    </row>
    <row r="31" spans="1:13" ht="12">
      <c r="A31" s="201" t="s">
        <v>192</v>
      </c>
      <c r="B31" s="202"/>
      <c r="C31" s="202"/>
      <c r="D31" s="202"/>
      <c r="E31" s="202"/>
      <c r="F31" s="202"/>
      <c r="G31" s="202"/>
      <c r="H31" s="203"/>
      <c r="I31" s="25">
        <v>135</v>
      </c>
      <c r="J31" s="27"/>
      <c r="K31" s="27">
        <f>J31</f>
        <v>0</v>
      </c>
      <c r="L31" s="27"/>
      <c r="M31" s="27"/>
    </row>
    <row r="32" spans="1:13" ht="12">
      <c r="A32" s="201" t="s">
        <v>129</v>
      </c>
      <c r="B32" s="202"/>
      <c r="C32" s="202"/>
      <c r="D32" s="202"/>
      <c r="E32" s="202"/>
      <c r="F32" s="202"/>
      <c r="G32" s="202"/>
      <c r="H32" s="203"/>
      <c r="I32" s="25">
        <v>136</v>
      </c>
      <c r="J32" s="27"/>
      <c r="K32" s="27">
        <f>J32</f>
        <v>0</v>
      </c>
      <c r="L32" s="27"/>
      <c r="M32" s="27"/>
    </row>
    <row r="33" spans="1:13" ht="12">
      <c r="A33" s="192" t="s">
        <v>284</v>
      </c>
      <c r="B33" s="193"/>
      <c r="C33" s="193"/>
      <c r="D33" s="193"/>
      <c r="E33" s="193"/>
      <c r="F33" s="193"/>
      <c r="G33" s="193"/>
      <c r="H33" s="194"/>
      <c r="I33" s="25">
        <v>137</v>
      </c>
      <c r="J33" s="26">
        <f>SUM(J34:J37)</f>
        <v>178740</v>
      </c>
      <c r="K33" s="26">
        <f>SUM(K34:K37)</f>
        <v>178740</v>
      </c>
      <c r="L33" s="26">
        <f>SUM(L34:L37)</f>
        <v>148169</v>
      </c>
      <c r="M33" s="26">
        <f>SUM(M34:M37)</f>
        <v>148169</v>
      </c>
    </row>
    <row r="34" spans="1:13" ht="12">
      <c r="A34" s="201" t="s">
        <v>70</v>
      </c>
      <c r="B34" s="202"/>
      <c r="C34" s="202"/>
      <c r="D34" s="202"/>
      <c r="E34" s="202"/>
      <c r="F34" s="202"/>
      <c r="G34" s="202"/>
      <c r="H34" s="203"/>
      <c r="I34" s="25">
        <v>138</v>
      </c>
      <c r="J34" s="27">
        <v>0</v>
      </c>
      <c r="K34" s="27">
        <v>0</v>
      </c>
      <c r="L34" s="27"/>
      <c r="M34" s="27"/>
    </row>
    <row r="35" spans="1:13" ht="12">
      <c r="A35" s="201" t="s">
        <v>69</v>
      </c>
      <c r="B35" s="202"/>
      <c r="C35" s="202"/>
      <c r="D35" s="202"/>
      <c r="E35" s="202"/>
      <c r="F35" s="202"/>
      <c r="G35" s="202"/>
      <c r="H35" s="203"/>
      <c r="I35" s="25">
        <v>139</v>
      </c>
      <c r="J35" s="27">
        <v>178740</v>
      </c>
      <c r="K35" s="27">
        <f>J35</f>
        <v>178740</v>
      </c>
      <c r="L35" s="27">
        <v>148169</v>
      </c>
      <c r="M35" s="27">
        <f>L35</f>
        <v>148169</v>
      </c>
    </row>
    <row r="36" spans="1:13" ht="12">
      <c r="A36" s="201" t="s">
        <v>193</v>
      </c>
      <c r="B36" s="202"/>
      <c r="C36" s="202"/>
      <c r="D36" s="202"/>
      <c r="E36" s="202"/>
      <c r="F36" s="202"/>
      <c r="G36" s="202"/>
      <c r="H36" s="203"/>
      <c r="I36" s="25">
        <v>140</v>
      </c>
      <c r="J36" s="27"/>
      <c r="K36" s="27"/>
      <c r="L36" s="27"/>
      <c r="M36" s="27"/>
    </row>
    <row r="37" spans="1:13" ht="12">
      <c r="A37" s="201" t="s">
        <v>71</v>
      </c>
      <c r="B37" s="202"/>
      <c r="C37" s="202"/>
      <c r="D37" s="202"/>
      <c r="E37" s="202"/>
      <c r="F37" s="202"/>
      <c r="G37" s="202"/>
      <c r="H37" s="203"/>
      <c r="I37" s="25">
        <v>141</v>
      </c>
      <c r="J37" s="27"/>
      <c r="K37" s="27"/>
      <c r="L37" s="27"/>
      <c r="M37" s="27"/>
    </row>
    <row r="38" spans="1:13" ht="12">
      <c r="A38" s="192" t="s">
        <v>172</v>
      </c>
      <c r="B38" s="193"/>
      <c r="C38" s="193"/>
      <c r="D38" s="193"/>
      <c r="E38" s="193"/>
      <c r="F38" s="193"/>
      <c r="G38" s="193"/>
      <c r="H38" s="194"/>
      <c r="I38" s="25">
        <v>142</v>
      </c>
      <c r="J38" s="27"/>
      <c r="K38" s="27"/>
      <c r="L38" s="27"/>
      <c r="M38" s="27"/>
    </row>
    <row r="39" spans="1:13" ht="12">
      <c r="A39" s="192" t="s">
        <v>173</v>
      </c>
      <c r="B39" s="193"/>
      <c r="C39" s="193"/>
      <c r="D39" s="193"/>
      <c r="E39" s="193"/>
      <c r="F39" s="193"/>
      <c r="G39" s="193"/>
      <c r="H39" s="194"/>
      <c r="I39" s="25">
        <v>143</v>
      </c>
      <c r="J39" s="27"/>
      <c r="K39" s="27"/>
      <c r="L39" s="27"/>
      <c r="M39" s="27"/>
    </row>
    <row r="40" spans="1:13" ht="12">
      <c r="A40" s="192" t="s">
        <v>194</v>
      </c>
      <c r="B40" s="193"/>
      <c r="C40" s="193"/>
      <c r="D40" s="193"/>
      <c r="E40" s="193"/>
      <c r="F40" s="193"/>
      <c r="G40" s="193"/>
      <c r="H40" s="194"/>
      <c r="I40" s="25">
        <v>144</v>
      </c>
      <c r="J40" s="27"/>
      <c r="K40" s="27"/>
      <c r="L40" s="27"/>
      <c r="M40" s="27"/>
    </row>
    <row r="41" spans="1:13" ht="12">
      <c r="A41" s="192" t="s">
        <v>195</v>
      </c>
      <c r="B41" s="193"/>
      <c r="C41" s="193"/>
      <c r="D41" s="193"/>
      <c r="E41" s="193"/>
      <c r="F41" s="193"/>
      <c r="G41" s="193"/>
      <c r="H41" s="194"/>
      <c r="I41" s="25">
        <v>145</v>
      </c>
      <c r="J41" s="27"/>
      <c r="K41" s="27"/>
      <c r="L41" s="27"/>
      <c r="M41" s="27"/>
    </row>
    <row r="42" spans="1:13" ht="12">
      <c r="A42" s="192" t="s">
        <v>285</v>
      </c>
      <c r="B42" s="193"/>
      <c r="C42" s="193"/>
      <c r="D42" s="193"/>
      <c r="E42" s="193"/>
      <c r="F42" s="193"/>
      <c r="G42" s="193"/>
      <c r="H42" s="194"/>
      <c r="I42" s="25">
        <v>146</v>
      </c>
      <c r="J42" s="26">
        <f>J7+J27+J38+J40</f>
        <v>29749776</v>
      </c>
      <c r="K42" s="26">
        <f>K7+K27+K38+K40</f>
        <v>29749776</v>
      </c>
      <c r="L42" s="26">
        <f>L7+L27+L38+L40</f>
        <v>25987593</v>
      </c>
      <c r="M42" s="26">
        <f>M7+M27+M38+M40</f>
        <v>25987593</v>
      </c>
    </row>
    <row r="43" spans="1:13" ht="12">
      <c r="A43" s="192" t="s">
        <v>286</v>
      </c>
      <c r="B43" s="193"/>
      <c r="C43" s="193"/>
      <c r="D43" s="193"/>
      <c r="E43" s="193"/>
      <c r="F43" s="193"/>
      <c r="G43" s="193"/>
      <c r="H43" s="194"/>
      <c r="I43" s="25">
        <v>147</v>
      </c>
      <c r="J43" s="26">
        <f>J10+J33+J39+J41</f>
        <v>27987702</v>
      </c>
      <c r="K43" s="26">
        <f>K10+K33+K39+K41</f>
        <v>27987702</v>
      </c>
      <c r="L43" s="26">
        <f>L10+L33+L39+L41</f>
        <v>26555815</v>
      </c>
      <c r="M43" s="26">
        <f>M10+M33+M39+M41</f>
        <v>26533707</v>
      </c>
    </row>
    <row r="44" spans="1:13" ht="12">
      <c r="A44" s="192" t="s">
        <v>287</v>
      </c>
      <c r="B44" s="193"/>
      <c r="C44" s="193"/>
      <c r="D44" s="193"/>
      <c r="E44" s="193"/>
      <c r="F44" s="193"/>
      <c r="G44" s="193"/>
      <c r="H44" s="194"/>
      <c r="I44" s="25">
        <v>148</v>
      </c>
      <c r="J44" s="26">
        <f>J42-J43</f>
        <v>1762074</v>
      </c>
      <c r="K44" s="26">
        <f>K42-K43</f>
        <v>1762074</v>
      </c>
      <c r="L44" s="26">
        <f>L42-L43</f>
        <v>-568222</v>
      </c>
      <c r="M44" s="26">
        <f>M42-M43</f>
        <v>-546114</v>
      </c>
    </row>
    <row r="45" spans="1:13" ht="12">
      <c r="A45" s="195" t="s">
        <v>188</v>
      </c>
      <c r="B45" s="196"/>
      <c r="C45" s="196"/>
      <c r="D45" s="196"/>
      <c r="E45" s="196"/>
      <c r="F45" s="196"/>
      <c r="G45" s="196"/>
      <c r="H45" s="197"/>
      <c r="I45" s="25">
        <v>149</v>
      </c>
      <c r="J45" s="36">
        <f>IF(J42&gt;J43,J42-J43,0)</f>
        <v>1762074</v>
      </c>
      <c r="K45" s="36">
        <f>IF(K42&gt;K43,K42-K43,0)</f>
        <v>1762074</v>
      </c>
      <c r="L45" s="36">
        <f>IF(L42&gt;L43,L42-L43,0)</f>
        <v>0</v>
      </c>
      <c r="M45" s="36">
        <f>IF(M42&gt;M43,M42-M43,0)</f>
        <v>0</v>
      </c>
    </row>
    <row r="46" spans="1:13" ht="12">
      <c r="A46" s="195" t="s">
        <v>189</v>
      </c>
      <c r="B46" s="196"/>
      <c r="C46" s="196"/>
      <c r="D46" s="196"/>
      <c r="E46" s="196"/>
      <c r="F46" s="196"/>
      <c r="G46" s="196"/>
      <c r="H46" s="197"/>
      <c r="I46" s="25">
        <v>150</v>
      </c>
      <c r="J46" s="27"/>
      <c r="K46" s="27"/>
      <c r="L46" s="27"/>
      <c r="M46" s="27"/>
    </row>
    <row r="47" spans="1:13" ht="12">
      <c r="A47" s="192" t="s">
        <v>187</v>
      </c>
      <c r="B47" s="193"/>
      <c r="C47" s="193"/>
      <c r="D47" s="193"/>
      <c r="E47" s="193"/>
      <c r="F47" s="193"/>
      <c r="G47" s="193"/>
      <c r="H47" s="194"/>
      <c r="I47" s="25">
        <v>151</v>
      </c>
      <c r="J47" s="27"/>
      <c r="K47" s="27"/>
      <c r="L47" s="27"/>
      <c r="M47" s="27"/>
    </row>
    <row r="48" spans="1:13" ht="12">
      <c r="A48" s="192" t="s">
        <v>288</v>
      </c>
      <c r="B48" s="193"/>
      <c r="C48" s="193"/>
      <c r="D48" s="193"/>
      <c r="E48" s="193"/>
      <c r="F48" s="193"/>
      <c r="G48" s="193"/>
      <c r="H48" s="194"/>
      <c r="I48" s="25">
        <v>152</v>
      </c>
      <c r="J48" s="26">
        <f>J44-J47</f>
        <v>1762074</v>
      </c>
      <c r="K48" s="26">
        <f>K44-K47</f>
        <v>1762074</v>
      </c>
      <c r="L48" s="26">
        <f>L44-L47</f>
        <v>-568222</v>
      </c>
      <c r="M48" s="26">
        <f>M44-M47</f>
        <v>-546114</v>
      </c>
    </row>
    <row r="49" spans="1:13" ht="12">
      <c r="A49" s="195" t="s">
        <v>170</v>
      </c>
      <c r="B49" s="196"/>
      <c r="C49" s="196"/>
      <c r="D49" s="196"/>
      <c r="E49" s="196"/>
      <c r="F49" s="196"/>
      <c r="G49" s="196"/>
      <c r="H49" s="197"/>
      <c r="I49" s="25">
        <v>153</v>
      </c>
      <c r="J49" s="36">
        <f>IF(J48&gt;0,J48,0)</f>
        <v>1762074</v>
      </c>
      <c r="K49" s="36">
        <f>IF(K48&gt;0,K48,0)</f>
        <v>1762074</v>
      </c>
      <c r="L49" s="36">
        <f>IF(L48&gt;0,L48,0)</f>
        <v>0</v>
      </c>
      <c r="M49" s="36">
        <f>IF(M48&gt;0,M48,0)</f>
        <v>0</v>
      </c>
    </row>
    <row r="50" spans="1:13" ht="12">
      <c r="A50" s="198" t="s">
        <v>190</v>
      </c>
      <c r="B50" s="199"/>
      <c r="C50" s="199"/>
      <c r="D50" s="199"/>
      <c r="E50" s="199"/>
      <c r="F50" s="199"/>
      <c r="G50" s="199"/>
      <c r="H50" s="200"/>
      <c r="I50" s="37">
        <v>154</v>
      </c>
      <c r="J50" s="27"/>
      <c r="K50" s="27"/>
      <c r="L50" s="27"/>
      <c r="M50" s="27"/>
    </row>
    <row r="51" spans="1:9" ht="12.75" customHeight="1" outlineLevel="1">
      <c r="A51" s="190" t="s">
        <v>0</v>
      </c>
      <c r="B51" s="191"/>
      <c r="C51" s="191"/>
      <c r="D51" s="191"/>
      <c r="E51" s="191"/>
      <c r="F51" s="191"/>
      <c r="G51" s="191"/>
      <c r="H51" s="191"/>
      <c r="I51" s="191"/>
    </row>
    <row r="52" spans="1:13" ht="12.75" customHeight="1" outlineLevel="1">
      <c r="A52" s="189" t="s">
        <v>166</v>
      </c>
      <c r="B52" s="189"/>
      <c r="C52" s="189"/>
      <c r="D52" s="189"/>
      <c r="E52" s="189"/>
      <c r="F52" s="189"/>
      <c r="G52" s="189"/>
      <c r="H52" s="189"/>
      <c r="I52" s="38"/>
      <c r="J52" s="27"/>
      <c r="K52" s="27"/>
      <c r="L52" s="27"/>
      <c r="M52" s="27"/>
    </row>
    <row r="53" spans="1:13" ht="12" outlineLevel="1">
      <c r="A53" s="188" t="s">
        <v>203</v>
      </c>
      <c r="B53" s="188"/>
      <c r="C53" s="188"/>
      <c r="D53" s="188"/>
      <c r="E53" s="188"/>
      <c r="F53" s="188"/>
      <c r="G53" s="188"/>
      <c r="H53" s="188"/>
      <c r="I53" s="31">
        <v>155</v>
      </c>
      <c r="J53" s="27">
        <f>J49-J54</f>
        <v>1771324</v>
      </c>
      <c r="K53" s="27">
        <f>K49-K54</f>
        <v>1771324</v>
      </c>
      <c r="L53" s="27">
        <f>L48-L54</f>
        <v>-563567</v>
      </c>
      <c r="M53" s="27">
        <f>L53</f>
        <v>-563567</v>
      </c>
    </row>
    <row r="54" spans="1:13" ht="12" outlineLevel="1">
      <c r="A54" s="188" t="s">
        <v>204</v>
      </c>
      <c r="B54" s="188"/>
      <c r="C54" s="188"/>
      <c r="D54" s="188"/>
      <c r="E54" s="188"/>
      <c r="F54" s="188"/>
      <c r="G54" s="188"/>
      <c r="H54" s="188"/>
      <c r="I54" s="31">
        <v>156</v>
      </c>
      <c r="J54" s="27">
        <v>-9250</v>
      </c>
      <c r="K54" s="27">
        <v>-9250</v>
      </c>
      <c r="L54" s="27">
        <v>-4655</v>
      </c>
      <c r="M54" s="27">
        <f>L54</f>
        <v>-4655</v>
      </c>
    </row>
    <row r="55" spans="1:13" ht="12.75" customHeight="1" outlineLevel="1">
      <c r="A55" s="189" t="s">
        <v>168</v>
      </c>
      <c r="B55" s="189"/>
      <c r="C55" s="189"/>
      <c r="D55" s="189"/>
      <c r="E55" s="189"/>
      <c r="F55" s="189"/>
      <c r="G55" s="189"/>
      <c r="H55" s="189"/>
      <c r="I55" s="189"/>
      <c r="J55" s="27"/>
      <c r="K55" s="27"/>
      <c r="L55" s="27"/>
      <c r="M55" s="27"/>
    </row>
    <row r="56" spans="1:13" ht="12" outlineLevel="1">
      <c r="A56" s="189" t="s">
        <v>178</v>
      </c>
      <c r="B56" s="189"/>
      <c r="C56" s="189"/>
      <c r="D56" s="189"/>
      <c r="E56" s="189"/>
      <c r="F56" s="189"/>
      <c r="G56" s="189"/>
      <c r="H56" s="189"/>
      <c r="I56" s="31">
        <v>157</v>
      </c>
      <c r="J56" s="27">
        <f>J48</f>
        <v>1762074</v>
      </c>
      <c r="K56" s="27">
        <f>K48</f>
        <v>1762074</v>
      </c>
      <c r="L56" s="27">
        <f>L48</f>
        <v>-568222</v>
      </c>
      <c r="M56" s="27">
        <f>M48</f>
        <v>-546114</v>
      </c>
    </row>
    <row r="57" spans="1:13" ht="12" outlineLevel="1">
      <c r="A57" s="189" t="s">
        <v>289</v>
      </c>
      <c r="B57" s="189"/>
      <c r="C57" s="189"/>
      <c r="D57" s="189"/>
      <c r="E57" s="189"/>
      <c r="F57" s="189"/>
      <c r="G57" s="189"/>
      <c r="H57" s="189"/>
      <c r="I57" s="31">
        <v>158</v>
      </c>
      <c r="J57" s="36">
        <f>SUM(J58:J64)</f>
        <v>0</v>
      </c>
      <c r="K57" s="36">
        <f>SUM(K58:K64)</f>
        <v>0</v>
      </c>
      <c r="L57" s="36">
        <f>SUM(L58:L64)</f>
        <v>0</v>
      </c>
      <c r="M57" s="36">
        <f>SUM(M58:M64)</f>
        <v>0</v>
      </c>
    </row>
    <row r="58" spans="1:13" ht="12" outlineLevel="1">
      <c r="A58" s="189" t="s">
        <v>197</v>
      </c>
      <c r="B58" s="189"/>
      <c r="C58" s="189"/>
      <c r="D58" s="189"/>
      <c r="E58" s="189"/>
      <c r="F58" s="189"/>
      <c r="G58" s="189"/>
      <c r="H58" s="189"/>
      <c r="I58" s="31">
        <v>159</v>
      </c>
      <c r="J58" s="27"/>
      <c r="K58" s="27"/>
      <c r="L58" s="27"/>
      <c r="M58" s="27"/>
    </row>
    <row r="59" spans="1:13" ht="12" outlineLevel="1">
      <c r="A59" s="189" t="s">
        <v>198</v>
      </c>
      <c r="B59" s="189"/>
      <c r="C59" s="189"/>
      <c r="D59" s="189"/>
      <c r="E59" s="189"/>
      <c r="F59" s="189"/>
      <c r="G59" s="189"/>
      <c r="H59" s="189"/>
      <c r="I59" s="31">
        <v>160</v>
      </c>
      <c r="J59" s="27"/>
      <c r="K59" s="27"/>
      <c r="L59" s="27"/>
      <c r="M59" s="27"/>
    </row>
    <row r="60" spans="1:13" ht="12" outlineLevel="1">
      <c r="A60" s="189" t="s">
        <v>52</v>
      </c>
      <c r="B60" s="189"/>
      <c r="C60" s="189"/>
      <c r="D60" s="189"/>
      <c r="E60" s="189"/>
      <c r="F60" s="189"/>
      <c r="G60" s="189"/>
      <c r="H60" s="189"/>
      <c r="I60" s="31">
        <v>161</v>
      </c>
      <c r="J60" s="27"/>
      <c r="K60" s="27"/>
      <c r="L60" s="27"/>
      <c r="M60" s="27"/>
    </row>
    <row r="61" spans="1:13" ht="12" outlineLevel="1">
      <c r="A61" s="189" t="s">
        <v>199</v>
      </c>
      <c r="B61" s="189"/>
      <c r="C61" s="189"/>
      <c r="D61" s="189"/>
      <c r="E61" s="189"/>
      <c r="F61" s="189"/>
      <c r="G61" s="189"/>
      <c r="H61" s="189"/>
      <c r="I61" s="31">
        <v>162</v>
      </c>
      <c r="J61" s="27"/>
      <c r="K61" s="27"/>
      <c r="L61" s="27"/>
      <c r="M61" s="27"/>
    </row>
    <row r="62" spans="1:13" ht="12" outlineLevel="1">
      <c r="A62" s="189" t="s">
        <v>200</v>
      </c>
      <c r="B62" s="189"/>
      <c r="C62" s="189"/>
      <c r="D62" s="189"/>
      <c r="E62" s="189"/>
      <c r="F62" s="189"/>
      <c r="G62" s="189"/>
      <c r="H62" s="189"/>
      <c r="I62" s="31">
        <v>163</v>
      </c>
      <c r="J62" s="27"/>
      <c r="K62" s="27"/>
      <c r="L62" s="27"/>
      <c r="M62" s="27"/>
    </row>
    <row r="63" spans="1:13" ht="12" outlineLevel="1">
      <c r="A63" s="189" t="s">
        <v>201</v>
      </c>
      <c r="B63" s="189"/>
      <c r="C63" s="189"/>
      <c r="D63" s="189"/>
      <c r="E63" s="189"/>
      <c r="F63" s="189"/>
      <c r="G63" s="189"/>
      <c r="H63" s="189"/>
      <c r="I63" s="31">
        <v>164</v>
      </c>
      <c r="J63" s="27"/>
      <c r="K63" s="27"/>
      <c r="L63" s="27"/>
      <c r="M63" s="27"/>
    </row>
    <row r="64" spans="1:13" ht="12" outlineLevel="1">
      <c r="A64" s="189" t="s">
        <v>202</v>
      </c>
      <c r="B64" s="189"/>
      <c r="C64" s="189"/>
      <c r="D64" s="189"/>
      <c r="E64" s="189"/>
      <c r="F64" s="189"/>
      <c r="G64" s="189"/>
      <c r="H64" s="189"/>
      <c r="I64" s="31">
        <v>165</v>
      </c>
      <c r="J64" s="27"/>
      <c r="K64" s="27"/>
      <c r="L64" s="27"/>
      <c r="M64" s="27"/>
    </row>
    <row r="65" spans="1:13" ht="12" outlineLevel="1">
      <c r="A65" s="189" t="s">
        <v>191</v>
      </c>
      <c r="B65" s="189"/>
      <c r="C65" s="189"/>
      <c r="D65" s="189"/>
      <c r="E65" s="189"/>
      <c r="F65" s="189"/>
      <c r="G65" s="189"/>
      <c r="H65" s="189"/>
      <c r="I65" s="31">
        <v>166</v>
      </c>
      <c r="J65" s="27"/>
      <c r="K65" s="27"/>
      <c r="L65" s="27"/>
      <c r="M65" s="27"/>
    </row>
    <row r="66" spans="1:13" ht="12" outlineLevel="1">
      <c r="A66" s="189" t="s">
        <v>290</v>
      </c>
      <c r="B66" s="189"/>
      <c r="C66" s="189"/>
      <c r="D66" s="189"/>
      <c r="E66" s="189"/>
      <c r="F66" s="189"/>
      <c r="G66" s="189"/>
      <c r="H66" s="189"/>
      <c r="I66" s="31">
        <v>167</v>
      </c>
      <c r="J66" s="36">
        <f>J57-J65</f>
        <v>0</v>
      </c>
      <c r="K66" s="36">
        <f>K57-K65</f>
        <v>0</v>
      </c>
      <c r="L66" s="36">
        <f>L57-L65</f>
        <v>0</v>
      </c>
      <c r="M66" s="36">
        <f>M57-M65</f>
        <v>0</v>
      </c>
    </row>
    <row r="67" spans="1:13" ht="12" outlineLevel="1">
      <c r="A67" s="189" t="s">
        <v>171</v>
      </c>
      <c r="B67" s="189"/>
      <c r="C67" s="189"/>
      <c r="D67" s="189"/>
      <c r="E67" s="189"/>
      <c r="F67" s="189"/>
      <c r="G67" s="189"/>
      <c r="H67" s="189"/>
      <c r="I67" s="31">
        <v>168</v>
      </c>
      <c r="J67" s="36">
        <f>J56+J66</f>
        <v>1762074</v>
      </c>
      <c r="K67" s="36">
        <f>K56+K66</f>
        <v>1762074</v>
      </c>
      <c r="L67" s="36">
        <f>L56+L66</f>
        <v>-568222</v>
      </c>
      <c r="M67" s="36">
        <f>M56+M66</f>
        <v>-546114</v>
      </c>
    </row>
    <row r="68" spans="1:13" ht="21" customHeight="1" outlineLevel="1">
      <c r="A68" s="189" t="s">
        <v>1</v>
      </c>
      <c r="B68" s="189"/>
      <c r="C68" s="189"/>
      <c r="D68" s="189"/>
      <c r="E68" s="189"/>
      <c r="F68" s="189"/>
      <c r="G68" s="189"/>
      <c r="H68" s="189"/>
      <c r="I68" s="189"/>
      <c r="J68" s="27"/>
      <c r="K68" s="27"/>
      <c r="L68" s="27"/>
      <c r="M68" s="27"/>
    </row>
    <row r="69" spans="1:13" ht="12.75" customHeight="1" outlineLevel="1">
      <c r="A69" s="189" t="s">
        <v>167</v>
      </c>
      <c r="B69" s="189"/>
      <c r="C69" s="189"/>
      <c r="D69" s="189"/>
      <c r="E69" s="189"/>
      <c r="F69" s="189"/>
      <c r="G69" s="189"/>
      <c r="H69" s="189"/>
      <c r="I69" s="189"/>
      <c r="J69" s="27"/>
      <c r="K69" s="27"/>
      <c r="L69" s="27"/>
      <c r="M69" s="27"/>
    </row>
    <row r="70" spans="1:13" ht="12" outlineLevel="1">
      <c r="A70" s="188" t="s">
        <v>203</v>
      </c>
      <c r="B70" s="188"/>
      <c r="C70" s="188"/>
      <c r="D70" s="188"/>
      <c r="E70" s="188"/>
      <c r="F70" s="188"/>
      <c r="G70" s="188"/>
      <c r="H70" s="188"/>
      <c r="I70" s="31">
        <v>169</v>
      </c>
      <c r="J70" s="27">
        <f aca="true" t="shared" si="1" ref="J70:M71">J53</f>
        <v>1771324</v>
      </c>
      <c r="K70" s="27">
        <f t="shared" si="1"/>
        <v>1771324</v>
      </c>
      <c r="L70" s="27">
        <f t="shared" si="1"/>
        <v>-563567</v>
      </c>
      <c r="M70" s="27">
        <f t="shared" si="1"/>
        <v>-563567</v>
      </c>
    </row>
    <row r="71" spans="1:13" ht="12" outlineLevel="1">
      <c r="A71" s="188" t="s">
        <v>204</v>
      </c>
      <c r="B71" s="188"/>
      <c r="C71" s="188"/>
      <c r="D71" s="188"/>
      <c r="E71" s="188"/>
      <c r="F71" s="188"/>
      <c r="G71" s="188"/>
      <c r="H71" s="188"/>
      <c r="I71" s="31">
        <v>170</v>
      </c>
      <c r="J71" s="27">
        <f t="shared" si="1"/>
        <v>-9250</v>
      </c>
      <c r="K71" s="27">
        <f t="shared" si="1"/>
        <v>-9250</v>
      </c>
      <c r="L71" s="27">
        <f t="shared" si="1"/>
        <v>-4655</v>
      </c>
      <c r="M71" s="27">
        <f t="shared" si="1"/>
        <v>-4655</v>
      </c>
    </row>
  </sheetData>
  <sheetProtection/>
  <mergeCells count="73">
    <mergeCell ref="A1:M1"/>
    <mergeCell ref="A2:M2"/>
    <mergeCell ref="A3:I3"/>
    <mergeCell ref="A4:H4"/>
    <mergeCell ref="A9:H9"/>
    <mergeCell ref="A10:H10"/>
    <mergeCell ref="J4:K4"/>
    <mergeCell ref="A6:H6"/>
    <mergeCell ref="A7:H7"/>
    <mergeCell ref="A8:H8"/>
    <mergeCell ref="A5:H5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6:H56"/>
    <mergeCell ref="A55:I55"/>
    <mergeCell ref="A63:H63"/>
    <mergeCell ref="A57:H57"/>
    <mergeCell ref="A51:I51"/>
    <mergeCell ref="A52:H52"/>
    <mergeCell ref="A53:H53"/>
    <mergeCell ref="A54:H54"/>
    <mergeCell ref="A64:H64"/>
    <mergeCell ref="A70:H70"/>
    <mergeCell ref="A58:H58"/>
    <mergeCell ref="A59:H59"/>
    <mergeCell ref="A60:H60"/>
    <mergeCell ref="A61:H61"/>
    <mergeCell ref="L4:M4"/>
    <mergeCell ref="A71:H71"/>
    <mergeCell ref="A65:H65"/>
    <mergeCell ref="A66:H66"/>
    <mergeCell ref="A67:H67"/>
    <mergeCell ref="A68:I68"/>
    <mergeCell ref="A69:I69"/>
    <mergeCell ref="A62:H62"/>
  </mergeCells>
  <dataValidations count="2">
    <dataValidation type="whole" operator="notEqual" allowBlank="1" showInputMessage="1" showErrorMessage="1" errorTitle="Pogrešan unos" error="Mogu se unijeti samo cjelobrojne vrijednosti." sqref="J66:M67 J57:M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M22 J48:M49 J42:M45 J16:M16 J27:M27 J12:M12 J7:M7 J10:M10 J33:M33">
      <formula1>0</formula1>
    </dataValidation>
  </dataValidations>
  <printOptions/>
  <pageMargins left="0.59" right="0.29" top="1" bottom="1" header="0.5" footer="0.5"/>
  <pageSetup horizontalDpi="600" verticalDpi="600" orientation="portrait" paperSize="9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9">
      <selection activeCell="A9" sqref="A9:H9"/>
    </sheetView>
  </sheetViews>
  <sheetFormatPr defaultColWidth="9.140625" defaultRowHeight="12.75"/>
  <cols>
    <col min="1" max="6" width="9.140625" style="21" customWidth="1"/>
    <col min="7" max="7" width="5.140625" style="21" customWidth="1"/>
    <col min="8" max="8" width="2.8515625" style="21" customWidth="1"/>
    <col min="9" max="10" width="9.140625" style="21" customWidth="1"/>
    <col min="11" max="11" width="11.00390625" style="21" customWidth="1"/>
    <col min="12" max="12" width="10.28125" style="21" bestFit="1" customWidth="1"/>
    <col min="13" max="16384" width="9.140625" style="21" customWidth="1"/>
  </cols>
  <sheetData>
    <row r="1" spans="1:11" s="39" customFormat="1" ht="12.75" customHeight="1">
      <c r="A1" s="290" t="s">
        <v>328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39" customFormat="1" ht="12.75" customHeight="1">
      <c r="A2" s="291" t="s">
        <v>304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s="39" customFormat="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39" customFormat="1" ht="12.75" customHeight="1">
      <c r="A4" s="292" t="s">
        <v>318</v>
      </c>
      <c r="B4" s="293"/>
      <c r="C4" s="293"/>
      <c r="D4" s="293"/>
      <c r="E4" s="293"/>
      <c r="F4" s="293"/>
      <c r="G4" s="293"/>
      <c r="H4" s="293"/>
      <c r="I4" s="293"/>
      <c r="J4" s="293"/>
      <c r="K4" s="294"/>
    </row>
    <row r="5" spans="1:11" ht="24">
      <c r="A5" s="211" t="s">
        <v>63</v>
      </c>
      <c r="B5" s="211"/>
      <c r="C5" s="211"/>
      <c r="D5" s="211"/>
      <c r="E5" s="211"/>
      <c r="F5" s="211"/>
      <c r="G5" s="211"/>
      <c r="H5" s="211"/>
      <c r="I5" s="40" t="s">
        <v>22</v>
      </c>
      <c r="J5" s="40" t="s">
        <v>6</v>
      </c>
      <c r="K5" s="40" t="s">
        <v>7</v>
      </c>
    </row>
    <row r="6" spans="1:11" ht="12">
      <c r="A6" s="211">
        <v>1</v>
      </c>
      <c r="B6" s="211"/>
      <c r="C6" s="211"/>
      <c r="D6" s="211"/>
      <c r="E6" s="211"/>
      <c r="F6" s="211"/>
      <c r="G6" s="211"/>
      <c r="H6" s="211"/>
      <c r="I6" s="41">
        <v>2</v>
      </c>
      <c r="J6" s="42" t="s">
        <v>244</v>
      </c>
      <c r="K6" s="42" t="s">
        <v>245</v>
      </c>
    </row>
    <row r="7" spans="1:11" ht="12">
      <c r="A7" s="190" t="s">
        <v>141</v>
      </c>
      <c r="B7" s="191"/>
      <c r="C7" s="191"/>
      <c r="D7" s="191"/>
      <c r="E7" s="191"/>
      <c r="F7" s="191"/>
      <c r="G7" s="191"/>
      <c r="H7" s="191"/>
      <c r="I7" s="209"/>
      <c r="J7" s="209"/>
      <c r="K7" s="210"/>
    </row>
    <row r="8" spans="1:11" ht="12">
      <c r="A8" s="201" t="s">
        <v>47</v>
      </c>
      <c r="B8" s="202"/>
      <c r="C8" s="202"/>
      <c r="D8" s="202"/>
      <c r="E8" s="202"/>
      <c r="F8" s="202"/>
      <c r="G8" s="202"/>
      <c r="H8" s="202"/>
      <c r="I8" s="25">
        <v>1</v>
      </c>
      <c r="J8" s="43">
        <v>1762074</v>
      </c>
      <c r="K8" s="43">
        <v>-546114</v>
      </c>
    </row>
    <row r="9" spans="1:11" ht="12">
      <c r="A9" s="201" t="s">
        <v>48</v>
      </c>
      <c r="B9" s="202"/>
      <c r="C9" s="202"/>
      <c r="D9" s="202"/>
      <c r="E9" s="202"/>
      <c r="F9" s="202"/>
      <c r="G9" s="202"/>
      <c r="H9" s="202"/>
      <c r="I9" s="25">
        <v>2</v>
      </c>
      <c r="J9" s="43">
        <v>2304432</v>
      </c>
      <c r="K9" s="43">
        <v>2289840</v>
      </c>
    </row>
    <row r="10" spans="1:11" ht="12">
      <c r="A10" s="201" t="s">
        <v>49</v>
      </c>
      <c r="B10" s="202"/>
      <c r="C10" s="202"/>
      <c r="D10" s="202"/>
      <c r="E10" s="202"/>
      <c r="F10" s="202"/>
      <c r="G10" s="202"/>
      <c r="H10" s="202"/>
      <c r="I10" s="25">
        <v>3</v>
      </c>
      <c r="J10" s="43">
        <v>1921544</v>
      </c>
      <c r="K10" s="43">
        <v>352949</v>
      </c>
    </row>
    <row r="11" spans="1:11" ht="12">
      <c r="A11" s="201" t="s">
        <v>50</v>
      </c>
      <c r="B11" s="202"/>
      <c r="C11" s="202"/>
      <c r="D11" s="202"/>
      <c r="E11" s="202"/>
      <c r="F11" s="202"/>
      <c r="G11" s="202"/>
      <c r="H11" s="202"/>
      <c r="I11" s="25">
        <v>4</v>
      </c>
      <c r="J11" s="43">
        <v>1218493</v>
      </c>
      <c r="K11" s="43">
        <v>1082411</v>
      </c>
    </row>
    <row r="12" spans="1:11" ht="12">
      <c r="A12" s="201" t="s">
        <v>51</v>
      </c>
      <c r="B12" s="202"/>
      <c r="C12" s="202"/>
      <c r="D12" s="202"/>
      <c r="E12" s="202"/>
      <c r="F12" s="202"/>
      <c r="G12" s="202"/>
      <c r="H12" s="202"/>
      <c r="I12" s="25">
        <v>5</v>
      </c>
      <c r="J12" s="43">
        <v>870815</v>
      </c>
      <c r="K12" s="43"/>
    </row>
    <row r="13" spans="1:11" ht="12">
      <c r="A13" s="201" t="s">
        <v>55</v>
      </c>
      <c r="B13" s="202"/>
      <c r="C13" s="202"/>
      <c r="D13" s="202"/>
      <c r="E13" s="202"/>
      <c r="F13" s="202"/>
      <c r="G13" s="202"/>
      <c r="H13" s="202"/>
      <c r="I13" s="25">
        <v>6</v>
      </c>
      <c r="J13" s="43">
        <v>5155157</v>
      </c>
      <c r="K13" s="43">
        <v>1223989</v>
      </c>
    </row>
    <row r="14" spans="1:11" s="28" customFormat="1" ht="12">
      <c r="A14" s="192" t="s">
        <v>142</v>
      </c>
      <c r="B14" s="193"/>
      <c r="C14" s="193"/>
      <c r="D14" s="193"/>
      <c r="E14" s="193"/>
      <c r="F14" s="193"/>
      <c r="G14" s="193"/>
      <c r="H14" s="193"/>
      <c r="I14" s="25">
        <v>7</v>
      </c>
      <c r="J14" s="47">
        <f>SUM(J8:J13)</f>
        <v>13232515</v>
      </c>
      <c r="K14" s="47">
        <f>SUM(K8:K13)</f>
        <v>4403075</v>
      </c>
    </row>
    <row r="15" spans="1:11" ht="12">
      <c r="A15" s="201" t="s">
        <v>56</v>
      </c>
      <c r="B15" s="202"/>
      <c r="C15" s="202"/>
      <c r="D15" s="202"/>
      <c r="E15" s="202"/>
      <c r="F15" s="202"/>
      <c r="G15" s="202"/>
      <c r="H15" s="202"/>
      <c r="I15" s="25">
        <v>8</v>
      </c>
      <c r="J15" s="43"/>
      <c r="K15" s="43">
        <v>1681911</v>
      </c>
    </row>
    <row r="16" spans="1:11" ht="12">
      <c r="A16" s="201" t="s">
        <v>57</v>
      </c>
      <c r="B16" s="202"/>
      <c r="C16" s="202"/>
      <c r="D16" s="202"/>
      <c r="E16" s="202"/>
      <c r="F16" s="202"/>
      <c r="G16" s="202"/>
      <c r="H16" s="202"/>
      <c r="I16" s="25">
        <v>9</v>
      </c>
      <c r="J16" s="43"/>
      <c r="K16" s="43">
        <v>930251</v>
      </c>
    </row>
    <row r="17" spans="1:11" ht="12">
      <c r="A17" s="201" t="s">
        <v>58</v>
      </c>
      <c r="B17" s="202"/>
      <c r="C17" s="202"/>
      <c r="D17" s="202"/>
      <c r="E17" s="202"/>
      <c r="F17" s="202"/>
      <c r="G17" s="202"/>
      <c r="H17" s="202"/>
      <c r="I17" s="25">
        <v>10</v>
      </c>
      <c r="J17" s="43"/>
      <c r="K17" s="43">
        <v>296540</v>
      </c>
    </row>
    <row r="18" spans="1:12" ht="12">
      <c r="A18" s="201" t="s">
        <v>59</v>
      </c>
      <c r="B18" s="202"/>
      <c r="C18" s="202"/>
      <c r="D18" s="202"/>
      <c r="E18" s="202"/>
      <c r="F18" s="202"/>
      <c r="G18" s="202"/>
      <c r="H18" s="202"/>
      <c r="I18" s="25">
        <v>11</v>
      </c>
      <c r="J18" s="32">
        <v>199725</v>
      </c>
      <c r="K18" s="32">
        <v>1279791</v>
      </c>
      <c r="L18" s="32"/>
    </row>
    <row r="19" spans="1:11" s="28" customFormat="1" ht="12">
      <c r="A19" s="192" t="s">
        <v>143</v>
      </c>
      <c r="B19" s="193"/>
      <c r="C19" s="193"/>
      <c r="D19" s="193"/>
      <c r="E19" s="193"/>
      <c r="F19" s="193"/>
      <c r="G19" s="193"/>
      <c r="H19" s="193"/>
      <c r="I19" s="25">
        <v>12</v>
      </c>
      <c r="J19" s="47">
        <f>SUM(J15:J18)</f>
        <v>199725</v>
      </c>
      <c r="K19" s="47">
        <f>SUM(K15:K18)</f>
        <v>4188493</v>
      </c>
    </row>
    <row r="20" spans="1:11" s="28" customFormat="1" ht="12">
      <c r="A20" s="192" t="s">
        <v>43</v>
      </c>
      <c r="B20" s="193"/>
      <c r="C20" s="193"/>
      <c r="D20" s="193"/>
      <c r="E20" s="193"/>
      <c r="F20" s="193"/>
      <c r="G20" s="193"/>
      <c r="H20" s="193"/>
      <c r="I20" s="25">
        <v>13</v>
      </c>
      <c r="J20" s="47">
        <f>IF(J14&gt;J19,J14-J19,0)</f>
        <v>13032790</v>
      </c>
      <c r="K20" s="47">
        <f>IF(K14&gt;K19,K14-K19,0)</f>
        <v>214582</v>
      </c>
    </row>
    <row r="21" spans="1:11" s="28" customFormat="1" ht="12">
      <c r="A21" s="192" t="s">
        <v>44</v>
      </c>
      <c r="B21" s="193"/>
      <c r="C21" s="193"/>
      <c r="D21" s="193"/>
      <c r="E21" s="193"/>
      <c r="F21" s="193"/>
      <c r="G21" s="193"/>
      <c r="H21" s="193"/>
      <c r="I21" s="25">
        <v>14</v>
      </c>
      <c r="J21" s="47">
        <f>IF(J19&gt;J14,J19-J14,0)</f>
        <v>0</v>
      </c>
      <c r="K21" s="47">
        <f>IF(K19&gt;K14,K19-K14,0)</f>
        <v>0</v>
      </c>
    </row>
    <row r="22" spans="1:11" ht="12">
      <c r="A22" s="190" t="s">
        <v>144</v>
      </c>
      <c r="B22" s="191"/>
      <c r="C22" s="191"/>
      <c r="D22" s="191"/>
      <c r="E22" s="191"/>
      <c r="F22" s="191"/>
      <c r="G22" s="191"/>
      <c r="H22" s="191"/>
      <c r="I22" s="209"/>
      <c r="J22" s="209"/>
      <c r="K22" s="210"/>
    </row>
    <row r="23" spans="1:11" ht="12">
      <c r="A23" s="201" t="s">
        <v>157</v>
      </c>
      <c r="B23" s="202"/>
      <c r="C23" s="202"/>
      <c r="D23" s="202"/>
      <c r="E23" s="202"/>
      <c r="F23" s="202"/>
      <c r="G23" s="202"/>
      <c r="H23" s="202"/>
      <c r="I23" s="25">
        <v>15</v>
      </c>
      <c r="J23" s="43"/>
      <c r="K23" s="43"/>
    </row>
    <row r="24" spans="1:11" ht="12">
      <c r="A24" s="201" t="s">
        <v>158</v>
      </c>
      <c r="B24" s="202"/>
      <c r="C24" s="202"/>
      <c r="D24" s="202"/>
      <c r="E24" s="202"/>
      <c r="F24" s="202"/>
      <c r="G24" s="202"/>
      <c r="H24" s="202"/>
      <c r="I24" s="25">
        <v>16</v>
      </c>
      <c r="J24" s="44"/>
      <c r="K24" s="44"/>
    </row>
    <row r="25" spans="1:11" ht="12">
      <c r="A25" s="201" t="s">
        <v>159</v>
      </c>
      <c r="B25" s="202"/>
      <c r="C25" s="202"/>
      <c r="D25" s="202"/>
      <c r="E25" s="202"/>
      <c r="F25" s="202"/>
      <c r="G25" s="202"/>
      <c r="H25" s="202"/>
      <c r="I25" s="25">
        <v>17</v>
      </c>
      <c r="J25" s="43"/>
      <c r="K25" s="43"/>
    </row>
    <row r="26" spans="1:11" ht="12">
      <c r="A26" s="201" t="s">
        <v>160</v>
      </c>
      <c r="B26" s="202"/>
      <c r="C26" s="202"/>
      <c r="D26" s="202"/>
      <c r="E26" s="202"/>
      <c r="F26" s="202"/>
      <c r="G26" s="202"/>
      <c r="H26" s="202"/>
      <c r="I26" s="25">
        <v>18</v>
      </c>
      <c r="J26" s="43"/>
      <c r="K26" s="43"/>
    </row>
    <row r="27" spans="1:11" ht="12">
      <c r="A27" s="201" t="s">
        <v>161</v>
      </c>
      <c r="B27" s="202"/>
      <c r="C27" s="202"/>
      <c r="D27" s="202"/>
      <c r="E27" s="202"/>
      <c r="F27" s="202"/>
      <c r="G27" s="202"/>
      <c r="H27" s="202"/>
      <c r="I27" s="25">
        <v>19</v>
      </c>
      <c r="J27" s="43"/>
      <c r="K27" s="43"/>
    </row>
    <row r="28" spans="1:11" s="28" customFormat="1" ht="12">
      <c r="A28" s="192" t="s">
        <v>147</v>
      </c>
      <c r="B28" s="193"/>
      <c r="C28" s="193"/>
      <c r="D28" s="193"/>
      <c r="E28" s="193"/>
      <c r="F28" s="193"/>
      <c r="G28" s="193"/>
      <c r="H28" s="193"/>
      <c r="I28" s="25">
        <v>20</v>
      </c>
      <c r="J28" s="47">
        <f>SUM(J23:J27)</f>
        <v>0</v>
      </c>
      <c r="K28" s="47">
        <f>SUM(K23:K27)</f>
        <v>0</v>
      </c>
    </row>
    <row r="29" spans="1:11" ht="12">
      <c r="A29" s="201" t="s">
        <v>114</v>
      </c>
      <c r="B29" s="202"/>
      <c r="C29" s="202"/>
      <c r="D29" s="202"/>
      <c r="E29" s="202"/>
      <c r="F29" s="202"/>
      <c r="G29" s="202"/>
      <c r="H29" s="202"/>
      <c r="I29" s="25">
        <v>21</v>
      </c>
      <c r="J29" s="43">
        <v>58059</v>
      </c>
      <c r="K29" s="43">
        <v>263362</v>
      </c>
    </row>
    <row r="30" spans="1:11" ht="12">
      <c r="A30" s="201" t="s">
        <v>115</v>
      </c>
      <c r="B30" s="202"/>
      <c r="C30" s="202"/>
      <c r="D30" s="202"/>
      <c r="E30" s="202"/>
      <c r="F30" s="202"/>
      <c r="G30" s="202"/>
      <c r="H30" s="202"/>
      <c r="I30" s="25">
        <v>22</v>
      </c>
      <c r="J30" s="43"/>
      <c r="K30" s="43"/>
    </row>
    <row r="31" spans="1:11" ht="12">
      <c r="A31" s="201" t="s">
        <v>31</v>
      </c>
      <c r="B31" s="202"/>
      <c r="C31" s="202"/>
      <c r="D31" s="202"/>
      <c r="E31" s="202"/>
      <c r="F31" s="202"/>
      <c r="G31" s="202"/>
      <c r="H31" s="202"/>
      <c r="I31" s="25">
        <v>23</v>
      </c>
      <c r="J31" s="43">
        <v>67000</v>
      </c>
      <c r="K31" s="43"/>
    </row>
    <row r="32" spans="1:11" s="28" customFormat="1" ht="12">
      <c r="A32" s="192" t="s">
        <v>25</v>
      </c>
      <c r="B32" s="193"/>
      <c r="C32" s="193"/>
      <c r="D32" s="193"/>
      <c r="E32" s="193"/>
      <c r="F32" s="193"/>
      <c r="G32" s="193"/>
      <c r="H32" s="193"/>
      <c r="I32" s="25">
        <v>24</v>
      </c>
      <c r="J32" s="47">
        <f>SUM(J29:J31)</f>
        <v>125059</v>
      </c>
      <c r="K32" s="47">
        <f>SUM(K29:K31)</f>
        <v>263362</v>
      </c>
    </row>
    <row r="33" spans="1:11" s="28" customFormat="1" ht="12">
      <c r="A33" s="192" t="s">
        <v>45</v>
      </c>
      <c r="B33" s="193"/>
      <c r="C33" s="193"/>
      <c r="D33" s="193"/>
      <c r="E33" s="193"/>
      <c r="F33" s="193"/>
      <c r="G33" s="193"/>
      <c r="H33" s="193"/>
      <c r="I33" s="25">
        <v>25</v>
      </c>
      <c r="J33" s="47">
        <f>IF(J28&gt;J32,J28-J32,0)</f>
        <v>0</v>
      </c>
      <c r="K33" s="47">
        <f>IF(K28&gt;K32,K28-K32,0)</f>
        <v>0</v>
      </c>
    </row>
    <row r="34" spans="1:11" s="28" customFormat="1" ht="12">
      <c r="A34" s="192" t="s">
        <v>46</v>
      </c>
      <c r="B34" s="193"/>
      <c r="C34" s="193"/>
      <c r="D34" s="193"/>
      <c r="E34" s="193"/>
      <c r="F34" s="193"/>
      <c r="G34" s="193"/>
      <c r="H34" s="193"/>
      <c r="I34" s="25">
        <v>26</v>
      </c>
      <c r="J34" s="47">
        <f>IF(J32&gt;J28,J32-J28,0)</f>
        <v>125059</v>
      </c>
      <c r="K34" s="47">
        <f>IF(K32&gt;K28,K32-K28,0)</f>
        <v>263362</v>
      </c>
    </row>
    <row r="35" spans="1:11" ht="12">
      <c r="A35" s="190" t="s">
        <v>145</v>
      </c>
      <c r="B35" s="191"/>
      <c r="C35" s="191"/>
      <c r="D35" s="191"/>
      <c r="E35" s="191"/>
      <c r="F35" s="191"/>
      <c r="G35" s="191"/>
      <c r="H35" s="191"/>
      <c r="I35" s="209"/>
      <c r="J35" s="209"/>
      <c r="K35" s="210"/>
    </row>
    <row r="36" spans="1:11" ht="12">
      <c r="A36" s="201" t="s">
        <v>153</v>
      </c>
      <c r="B36" s="202"/>
      <c r="C36" s="202"/>
      <c r="D36" s="202"/>
      <c r="E36" s="202"/>
      <c r="F36" s="202"/>
      <c r="G36" s="202"/>
      <c r="H36" s="202"/>
      <c r="I36" s="25">
        <v>27</v>
      </c>
      <c r="J36" s="43"/>
      <c r="K36" s="43"/>
    </row>
    <row r="37" spans="1:11" ht="12">
      <c r="A37" s="201" t="s">
        <v>36</v>
      </c>
      <c r="B37" s="202"/>
      <c r="C37" s="202"/>
      <c r="D37" s="202"/>
      <c r="E37" s="202"/>
      <c r="F37" s="202"/>
      <c r="G37" s="202"/>
      <c r="H37" s="202"/>
      <c r="I37" s="25">
        <v>28</v>
      </c>
      <c r="J37" s="43">
        <v>78669</v>
      </c>
      <c r="K37" s="43">
        <v>332380</v>
      </c>
    </row>
    <row r="38" spans="1:11" ht="12">
      <c r="A38" s="201" t="s">
        <v>37</v>
      </c>
      <c r="B38" s="202"/>
      <c r="C38" s="202"/>
      <c r="D38" s="202"/>
      <c r="E38" s="202"/>
      <c r="F38" s="202"/>
      <c r="G38" s="202"/>
      <c r="H38" s="202"/>
      <c r="I38" s="25">
        <v>29</v>
      </c>
      <c r="J38" s="43"/>
      <c r="K38" s="43"/>
    </row>
    <row r="39" spans="1:11" s="28" customFormat="1" ht="12">
      <c r="A39" s="192" t="s">
        <v>72</v>
      </c>
      <c r="B39" s="193"/>
      <c r="C39" s="193"/>
      <c r="D39" s="193"/>
      <c r="E39" s="193"/>
      <c r="F39" s="193"/>
      <c r="G39" s="193"/>
      <c r="H39" s="193"/>
      <c r="I39" s="25">
        <v>30</v>
      </c>
      <c r="J39" s="47">
        <f>SUM(J36:J38)</f>
        <v>78669</v>
      </c>
      <c r="K39" s="47">
        <f>SUM(K36:K38)</f>
        <v>332380</v>
      </c>
    </row>
    <row r="40" spans="1:11" ht="12">
      <c r="A40" s="201" t="s">
        <v>38</v>
      </c>
      <c r="B40" s="202"/>
      <c r="C40" s="202"/>
      <c r="D40" s="202"/>
      <c r="E40" s="202"/>
      <c r="F40" s="202"/>
      <c r="G40" s="202"/>
      <c r="H40" s="202"/>
      <c r="I40" s="25">
        <v>31</v>
      </c>
      <c r="J40" s="43">
        <v>2468787</v>
      </c>
      <c r="K40" s="43"/>
    </row>
    <row r="41" spans="1:11" ht="12">
      <c r="A41" s="201" t="s">
        <v>39</v>
      </c>
      <c r="B41" s="202"/>
      <c r="C41" s="202"/>
      <c r="D41" s="202"/>
      <c r="E41" s="202"/>
      <c r="F41" s="202"/>
      <c r="G41" s="202"/>
      <c r="H41" s="202"/>
      <c r="I41" s="25">
        <v>32</v>
      </c>
      <c r="J41" s="43"/>
      <c r="K41" s="43"/>
    </row>
    <row r="42" spans="1:11" ht="12">
      <c r="A42" s="201" t="s">
        <v>40</v>
      </c>
      <c r="B42" s="202"/>
      <c r="C42" s="202"/>
      <c r="D42" s="202"/>
      <c r="E42" s="202"/>
      <c r="F42" s="202"/>
      <c r="G42" s="202"/>
      <c r="H42" s="202"/>
      <c r="I42" s="25">
        <v>33</v>
      </c>
      <c r="J42" s="43"/>
      <c r="K42" s="43"/>
    </row>
    <row r="43" spans="1:11" ht="12">
      <c r="A43" s="201" t="s">
        <v>41</v>
      </c>
      <c r="B43" s="202"/>
      <c r="C43" s="202"/>
      <c r="D43" s="202"/>
      <c r="E43" s="202"/>
      <c r="F43" s="202"/>
      <c r="G43" s="202"/>
      <c r="H43" s="202"/>
      <c r="I43" s="25">
        <v>34</v>
      </c>
      <c r="J43" s="43"/>
      <c r="K43" s="43"/>
    </row>
    <row r="44" spans="1:11" ht="12">
      <c r="A44" s="201" t="s">
        <v>42</v>
      </c>
      <c r="B44" s="202"/>
      <c r="C44" s="202"/>
      <c r="D44" s="202"/>
      <c r="E44" s="202"/>
      <c r="F44" s="202"/>
      <c r="G44" s="202"/>
      <c r="H44" s="202"/>
      <c r="I44" s="25">
        <v>35</v>
      </c>
      <c r="J44" s="43"/>
      <c r="K44" s="43">
        <v>71897</v>
      </c>
    </row>
    <row r="45" spans="1:11" s="28" customFormat="1" ht="12">
      <c r="A45" s="192" t="s">
        <v>73</v>
      </c>
      <c r="B45" s="193"/>
      <c r="C45" s="193"/>
      <c r="D45" s="193"/>
      <c r="E45" s="193"/>
      <c r="F45" s="193"/>
      <c r="G45" s="193"/>
      <c r="H45" s="193"/>
      <c r="I45" s="25">
        <v>36</v>
      </c>
      <c r="J45" s="47">
        <f>SUM(J40:J44)</f>
        <v>2468787</v>
      </c>
      <c r="K45" s="47">
        <f>SUM(K40:K44)</f>
        <v>71897</v>
      </c>
    </row>
    <row r="46" spans="1:11" s="28" customFormat="1" ht="12">
      <c r="A46" s="192" t="s">
        <v>32</v>
      </c>
      <c r="B46" s="193"/>
      <c r="C46" s="193"/>
      <c r="D46" s="193"/>
      <c r="E46" s="193"/>
      <c r="F46" s="193"/>
      <c r="G46" s="193"/>
      <c r="H46" s="193"/>
      <c r="I46" s="25">
        <v>37</v>
      </c>
      <c r="J46" s="47">
        <f>IF(J39&gt;J45,J39-J45,0)</f>
        <v>0</v>
      </c>
      <c r="K46" s="47">
        <f>IF(K39&gt;K45,K39-K45,0)</f>
        <v>260483</v>
      </c>
    </row>
    <row r="47" spans="1:11" s="28" customFormat="1" ht="12">
      <c r="A47" s="192" t="s">
        <v>33</v>
      </c>
      <c r="B47" s="193"/>
      <c r="C47" s="193"/>
      <c r="D47" s="193"/>
      <c r="E47" s="193"/>
      <c r="F47" s="193"/>
      <c r="G47" s="193"/>
      <c r="H47" s="193"/>
      <c r="I47" s="25">
        <v>38</v>
      </c>
      <c r="J47" s="47">
        <f>IF(J45&gt;J39,J45-J39,0)</f>
        <v>2390118</v>
      </c>
      <c r="K47" s="47">
        <f>IF(K45&gt;K39,K45-K39,0)</f>
        <v>0</v>
      </c>
    </row>
    <row r="48" spans="1:11" s="28" customFormat="1" ht="12">
      <c r="A48" s="192" t="s">
        <v>74</v>
      </c>
      <c r="B48" s="193"/>
      <c r="C48" s="193"/>
      <c r="D48" s="193"/>
      <c r="E48" s="193"/>
      <c r="F48" s="193"/>
      <c r="G48" s="193"/>
      <c r="H48" s="193"/>
      <c r="I48" s="25">
        <v>39</v>
      </c>
      <c r="J48" s="47">
        <f>IF(J20-J21+J33-J34+J46-J47&gt;0,J20-J21+J33-J34+J46-J47,0)</f>
        <v>10517613</v>
      </c>
      <c r="K48" s="47">
        <f>IF(K20-K21+K33-K34+K46-K47&gt;0,K20-K21+K33-K34+K46-K47,0)</f>
        <v>211703</v>
      </c>
    </row>
    <row r="49" spans="1:11" s="28" customFormat="1" ht="12">
      <c r="A49" s="192" t="s">
        <v>75</v>
      </c>
      <c r="B49" s="193"/>
      <c r="C49" s="193"/>
      <c r="D49" s="193"/>
      <c r="E49" s="193"/>
      <c r="F49" s="193"/>
      <c r="G49" s="193"/>
      <c r="H49" s="193"/>
      <c r="I49" s="25">
        <v>40</v>
      </c>
      <c r="J49" s="47">
        <f>IF(J21-J20+J34-J33+J47-J46&gt;0,J21-J20+J34-J33+J47-J46,0)</f>
        <v>0</v>
      </c>
      <c r="K49" s="47">
        <f>IF(K21-K20+K34-K33+K47-K46&gt;0,K21-K20+K34-K33+K47-K46,0)</f>
        <v>0</v>
      </c>
    </row>
    <row r="50" spans="1:11" ht="12">
      <c r="A50" s="201" t="s">
        <v>146</v>
      </c>
      <c r="B50" s="202"/>
      <c r="C50" s="202"/>
      <c r="D50" s="202"/>
      <c r="E50" s="202"/>
      <c r="F50" s="202"/>
      <c r="G50" s="202"/>
      <c r="H50" s="202"/>
      <c r="I50" s="25">
        <v>41</v>
      </c>
      <c r="J50" s="43">
        <v>1667046</v>
      </c>
      <c r="K50" s="43">
        <v>6254679</v>
      </c>
    </row>
    <row r="51" spans="1:11" ht="12">
      <c r="A51" s="201" t="s">
        <v>154</v>
      </c>
      <c r="B51" s="202"/>
      <c r="C51" s="202"/>
      <c r="D51" s="202"/>
      <c r="E51" s="202"/>
      <c r="F51" s="202"/>
      <c r="G51" s="202"/>
      <c r="H51" s="202"/>
      <c r="I51" s="25">
        <v>42</v>
      </c>
      <c r="J51" s="43">
        <f>J48</f>
        <v>10517613</v>
      </c>
      <c r="K51" s="43">
        <f>K48</f>
        <v>211703</v>
      </c>
    </row>
    <row r="52" spans="1:11" ht="12">
      <c r="A52" s="201" t="s">
        <v>155</v>
      </c>
      <c r="B52" s="202"/>
      <c r="C52" s="202"/>
      <c r="D52" s="202"/>
      <c r="E52" s="202"/>
      <c r="F52" s="202"/>
      <c r="G52" s="202"/>
      <c r="H52" s="202"/>
      <c r="I52" s="25">
        <v>43</v>
      </c>
      <c r="J52" s="43">
        <f>J49</f>
        <v>0</v>
      </c>
      <c r="K52" s="43">
        <f>K49</f>
        <v>0</v>
      </c>
    </row>
    <row r="53" spans="1:11" s="28" customFormat="1" ht="12">
      <c r="A53" s="207" t="s">
        <v>156</v>
      </c>
      <c r="B53" s="208"/>
      <c r="C53" s="208"/>
      <c r="D53" s="208"/>
      <c r="E53" s="208"/>
      <c r="F53" s="208"/>
      <c r="G53" s="208"/>
      <c r="H53" s="208"/>
      <c r="I53" s="30">
        <v>44</v>
      </c>
      <c r="J53" s="48">
        <f>J50+J51-J52</f>
        <v>12184659</v>
      </c>
      <c r="K53" s="48">
        <f>K50+K51-K52</f>
        <v>6466382</v>
      </c>
    </row>
    <row r="55" ht="12">
      <c r="K55" s="32"/>
    </row>
  </sheetData>
  <sheetProtection/>
  <mergeCells count="52">
    <mergeCell ref="A4:K4"/>
    <mergeCell ref="A1:K1"/>
    <mergeCell ref="A2:K2"/>
    <mergeCell ref="A5:H5"/>
    <mergeCell ref="A10:H10"/>
    <mergeCell ref="A11:H11"/>
    <mergeCell ref="A12:H12"/>
    <mergeCell ref="A13:H13"/>
    <mergeCell ref="A6:H6"/>
    <mergeCell ref="A7:K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8:K8 J29:K31 J10:K13 J23:K27 J50:K52 J15:K17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3:K53 J14:K14 J28:K28 J19:K21 J45:K49 J39:K39 J32:K34 J9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21" customWidth="1"/>
    <col min="5" max="5" width="10.140625" style="21" bestFit="1" customWidth="1"/>
    <col min="6" max="9" width="9.140625" style="21" customWidth="1"/>
    <col min="10" max="10" width="10.421875" style="21" bestFit="1" customWidth="1"/>
    <col min="11" max="11" width="11.421875" style="21" customWidth="1"/>
    <col min="12" max="16384" width="9.140625" style="21" customWidth="1"/>
  </cols>
  <sheetData>
    <row r="1" spans="1:11" s="39" customFormat="1" ht="12.75">
      <c r="A1" s="222" t="s">
        <v>277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s="39" customFormat="1" ht="12.75">
      <c r="A2" s="49"/>
      <c r="B2" s="50"/>
      <c r="C2" s="212" t="s">
        <v>243</v>
      </c>
      <c r="D2" s="212"/>
      <c r="E2" s="52">
        <v>42005</v>
      </c>
      <c r="F2" s="51" t="s">
        <v>215</v>
      </c>
      <c r="G2" s="213">
        <v>42094</v>
      </c>
      <c r="H2" s="214"/>
      <c r="I2" s="50"/>
      <c r="J2" s="57"/>
      <c r="K2" s="50"/>
    </row>
    <row r="3" spans="1:11" ht="24">
      <c r="A3" s="211" t="s">
        <v>63</v>
      </c>
      <c r="B3" s="211"/>
      <c r="C3" s="211"/>
      <c r="D3" s="211"/>
      <c r="E3" s="211"/>
      <c r="F3" s="211"/>
      <c r="G3" s="211"/>
      <c r="H3" s="211"/>
      <c r="I3" s="40" t="s">
        <v>22</v>
      </c>
      <c r="J3" s="40" t="s">
        <v>137</v>
      </c>
      <c r="K3" s="40" t="s">
        <v>138</v>
      </c>
    </row>
    <row r="4" spans="1:11" ht="12">
      <c r="A4" s="215">
        <v>1</v>
      </c>
      <c r="B4" s="215"/>
      <c r="C4" s="215"/>
      <c r="D4" s="215"/>
      <c r="E4" s="215"/>
      <c r="F4" s="215"/>
      <c r="G4" s="215"/>
      <c r="H4" s="215"/>
      <c r="I4" s="54">
        <v>2</v>
      </c>
      <c r="J4" s="42" t="s">
        <v>244</v>
      </c>
      <c r="K4" s="42" t="s">
        <v>245</v>
      </c>
    </row>
    <row r="5" spans="1:11" ht="12">
      <c r="A5" s="201" t="s">
        <v>246</v>
      </c>
      <c r="B5" s="202"/>
      <c r="C5" s="202"/>
      <c r="D5" s="202"/>
      <c r="E5" s="202"/>
      <c r="F5" s="202"/>
      <c r="G5" s="202"/>
      <c r="H5" s="202"/>
      <c r="I5" s="25">
        <v>1</v>
      </c>
      <c r="J5" s="55">
        <v>365478120</v>
      </c>
      <c r="K5" s="55">
        <v>365478120</v>
      </c>
    </row>
    <row r="6" spans="1:11" ht="12">
      <c r="A6" s="201" t="s">
        <v>247</v>
      </c>
      <c r="B6" s="202"/>
      <c r="C6" s="202"/>
      <c r="D6" s="202"/>
      <c r="E6" s="202"/>
      <c r="F6" s="202"/>
      <c r="G6" s="202"/>
      <c r="H6" s="202"/>
      <c r="I6" s="25">
        <v>2</v>
      </c>
      <c r="J6" s="43"/>
      <c r="K6" s="43"/>
    </row>
    <row r="7" spans="1:11" ht="12">
      <c r="A7" s="201" t="s">
        <v>248</v>
      </c>
      <c r="B7" s="202"/>
      <c r="C7" s="202"/>
      <c r="D7" s="202"/>
      <c r="E7" s="202"/>
      <c r="F7" s="202"/>
      <c r="G7" s="202"/>
      <c r="H7" s="202"/>
      <c r="I7" s="25">
        <v>3</v>
      </c>
      <c r="J7" s="43">
        <v>1614670</v>
      </c>
      <c r="K7" s="43">
        <v>1615151</v>
      </c>
    </row>
    <row r="8" spans="1:11" ht="12">
      <c r="A8" s="201" t="s">
        <v>249</v>
      </c>
      <c r="B8" s="202"/>
      <c r="C8" s="202"/>
      <c r="D8" s="202"/>
      <c r="E8" s="202"/>
      <c r="F8" s="202"/>
      <c r="G8" s="202"/>
      <c r="H8" s="202"/>
      <c r="I8" s="25">
        <v>4</v>
      </c>
      <c r="J8" s="43">
        <v>-80775122</v>
      </c>
      <c r="K8" s="43">
        <v>-74811084</v>
      </c>
    </row>
    <row r="9" spans="1:11" ht="12">
      <c r="A9" s="201" t="s">
        <v>250</v>
      </c>
      <c r="B9" s="202"/>
      <c r="C9" s="202"/>
      <c r="D9" s="202"/>
      <c r="E9" s="202"/>
      <c r="F9" s="202"/>
      <c r="G9" s="202"/>
      <c r="H9" s="202"/>
      <c r="I9" s="25">
        <v>5</v>
      </c>
      <c r="J9" s="43">
        <v>1762074</v>
      </c>
      <c r="K9" s="43">
        <v>-546114</v>
      </c>
    </row>
    <row r="10" spans="1:11" ht="12">
      <c r="A10" s="201" t="s">
        <v>251</v>
      </c>
      <c r="B10" s="202"/>
      <c r="C10" s="202"/>
      <c r="D10" s="202"/>
      <c r="E10" s="202"/>
      <c r="F10" s="202"/>
      <c r="G10" s="202"/>
      <c r="H10" s="202"/>
      <c r="I10" s="25">
        <v>6</v>
      </c>
      <c r="J10" s="43"/>
      <c r="K10" s="43"/>
    </row>
    <row r="11" spans="1:11" ht="12">
      <c r="A11" s="201" t="s">
        <v>252</v>
      </c>
      <c r="B11" s="202"/>
      <c r="C11" s="202"/>
      <c r="D11" s="202"/>
      <c r="E11" s="202"/>
      <c r="F11" s="202"/>
      <c r="G11" s="202"/>
      <c r="H11" s="202"/>
      <c r="I11" s="25">
        <v>7</v>
      </c>
      <c r="J11" s="43"/>
      <c r="K11" s="43"/>
    </row>
    <row r="12" spans="1:11" ht="12">
      <c r="A12" s="201" t="s">
        <v>253</v>
      </c>
      <c r="B12" s="202"/>
      <c r="C12" s="202"/>
      <c r="D12" s="202"/>
      <c r="E12" s="202"/>
      <c r="F12" s="202"/>
      <c r="G12" s="202"/>
      <c r="H12" s="202"/>
      <c r="I12" s="25">
        <v>8</v>
      </c>
      <c r="J12" s="43"/>
      <c r="K12" s="43"/>
    </row>
    <row r="13" spans="1:11" ht="12">
      <c r="A13" s="201" t="s">
        <v>254</v>
      </c>
      <c r="B13" s="202"/>
      <c r="C13" s="202"/>
      <c r="D13" s="202"/>
      <c r="E13" s="202"/>
      <c r="F13" s="202"/>
      <c r="G13" s="202"/>
      <c r="H13" s="202"/>
      <c r="I13" s="25">
        <v>9</v>
      </c>
      <c r="J13" s="43"/>
      <c r="K13" s="43"/>
    </row>
    <row r="14" spans="1:12" ht="12">
      <c r="A14" s="192" t="s">
        <v>255</v>
      </c>
      <c r="B14" s="193"/>
      <c r="C14" s="193"/>
      <c r="D14" s="193"/>
      <c r="E14" s="193"/>
      <c r="F14" s="193"/>
      <c r="G14" s="193"/>
      <c r="H14" s="193"/>
      <c r="I14" s="25">
        <v>10</v>
      </c>
      <c r="J14" s="47">
        <f>SUM(J5:J13)</f>
        <v>288079742</v>
      </c>
      <c r="K14" s="47">
        <f>SUM(K5:K13)</f>
        <v>291736073</v>
      </c>
      <c r="L14" s="32"/>
    </row>
    <row r="15" spans="1:11" ht="12">
      <c r="A15" s="201" t="s">
        <v>256</v>
      </c>
      <c r="B15" s="202"/>
      <c r="C15" s="202"/>
      <c r="D15" s="202"/>
      <c r="E15" s="202"/>
      <c r="F15" s="202"/>
      <c r="G15" s="202"/>
      <c r="H15" s="202"/>
      <c r="I15" s="25">
        <v>11</v>
      </c>
      <c r="J15" s="43"/>
      <c r="K15" s="43"/>
    </row>
    <row r="16" spans="1:11" ht="12">
      <c r="A16" s="201" t="s">
        <v>257</v>
      </c>
      <c r="B16" s="202"/>
      <c r="C16" s="202"/>
      <c r="D16" s="202"/>
      <c r="E16" s="202"/>
      <c r="F16" s="202"/>
      <c r="G16" s="202"/>
      <c r="H16" s="202"/>
      <c r="I16" s="25">
        <v>12</v>
      </c>
      <c r="J16" s="43"/>
      <c r="K16" s="43"/>
    </row>
    <row r="17" spans="1:11" ht="12">
      <c r="A17" s="201" t="s">
        <v>258</v>
      </c>
      <c r="B17" s="202"/>
      <c r="C17" s="202"/>
      <c r="D17" s="202"/>
      <c r="E17" s="202"/>
      <c r="F17" s="202"/>
      <c r="G17" s="202"/>
      <c r="H17" s="202"/>
      <c r="I17" s="25">
        <v>13</v>
      </c>
      <c r="J17" s="43"/>
      <c r="K17" s="43"/>
    </row>
    <row r="18" spans="1:11" ht="12">
      <c r="A18" s="201" t="s">
        <v>259</v>
      </c>
      <c r="B18" s="202"/>
      <c r="C18" s="202"/>
      <c r="D18" s="202"/>
      <c r="E18" s="202"/>
      <c r="F18" s="202"/>
      <c r="G18" s="202"/>
      <c r="H18" s="202"/>
      <c r="I18" s="25">
        <v>14</v>
      </c>
      <c r="J18" s="43"/>
      <c r="K18" s="43"/>
    </row>
    <row r="19" spans="1:11" ht="12">
      <c r="A19" s="201" t="s">
        <v>260</v>
      </c>
      <c r="B19" s="202"/>
      <c r="C19" s="202"/>
      <c r="D19" s="202"/>
      <c r="E19" s="202"/>
      <c r="F19" s="202"/>
      <c r="G19" s="202"/>
      <c r="H19" s="202"/>
      <c r="I19" s="25">
        <v>15</v>
      </c>
      <c r="J19" s="43"/>
      <c r="K19" s="43"/>
    </row>
    <row r="20" spans="1:11" ht="12">
      <c r="A20" s="201" t="s">
        <v>261</v>
      </c>
      <c r="B20" s="202"/>
      <c r="C20" s="202"/>
      <c r="D20" s="202"/>
      <c r="E20" s="202"/>
      <c r="F20" s="202"/>
      <c r="G20" s="202"/>
      <c r="H20" s="202"/>
      <c r="I20" s="25">
        <v>16</v>
      </c>
      <c r="J20" s="43"/>
      <c r="K20" s="43"/>
    </row>
    <row r="21" spans="1:11" ht="12">
      <c r="A21" s="192" t="s">
        <v>262</v>
      </c>
      <c r="B21" s="193"/>
      <c r="C21" s="193"/>
      <c r="D21" s="193"/>
      <c r="E21" s="193"/>
      <c r="F21" s="193"/>
      <c r="G21" s="193"/>
      <c r="H21" s="193"/>
      <c r="I21" s="25">
        <v>17</v>
      </c>
      <c r="J21" s="45">
        <f>SUM(J15:J20)</f>
        <v>0</v>
      </c>
      <c r="K21" s="45">
        <f>SUM(K15:K20)</f>
        <v>0</v>
      </c>
    </row>
    <row r="22" spans="1:11" ht="12">
      <c r="A22" s="190"/>
      <c r="B22" s="191"/>
      <c r="C22" s="191"/>
      <c r="D22" s="191"/>
      <c r="E22" s="191"/>
      <c r="F22" s="191"/>
      <c r="G22" s="191"/>
      <c r="H22" s="191"/>
      <c r="I22" s="209"/>
      <c r="J22" s="209"/>
      <c r="K22" s="210"/>
    </row>
    <row r="23" spans="1:11" ht="12">
      <c r="A23" s="216" t="s">
        <v>263</v>
      </c>
      <c r="B23" s="217"/>
      <c r="C23" s="217"/>
      <c r="D23" s="217"/>
      <c r="E23" s="217"/>
      <c r="F23" s="217"/>
      <c r="G23" s="217"/>
      <c r="H23" s="217"/>
      <c r="I23" s="53">
        <v>18</v>
      </c>
      <c r="J23" s="55">
        <f>J14-J24</f>
        <v>288063280</v>
      </c>
      <c r="K23" s="55">
        <f>K14-K24</f>
        <v>291724236</v>
      </c>
    </row>
    <row r="24" spans="1:11" ht="17.25" customHeight="1">
      <c r="A24" s="218" t="s">
        <v>264</v>
      </c>
      <c r="B24" s="219"/>
      <c r="C24" s="219"/>
      <c r="D24" s="219"/>
      <c r="E24" s="219"/>
      <c r="F24" s="219"/>
      <c r="G24" s="219"/>
      <c r="H24" s="219"/>
      <c r="I24" s="30">
        <v>19</v>
      </c>
      <c r="J24" s="56">
        <v>16462</v>
      </c>
      <c r="K24" s="56">
        <v>11837</v>
      </c>
    </row>
    <row r="25" spans="1:11" ht="30" customHeight="1">
      <c r="A25" s="220" t="s">
        <v>265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110" zoomScaleSheetLayoutView="110" zoomScalePageLayoutView="0" workbookViewId="0" topLeftCell="A1">
      <selection activeCell="C15" sqref="C15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95" t="s">
        <v>329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296"/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5.75">
      <c r="A4" s="224" t="s">
        <v>312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2.7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">
      <c r="A6" s="117" t="s">
        <v>305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>
      <c r="A7" s="117"/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5">
      <c r="A8" s="119" t="s">
        <v>306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5">
      <c r="A9" s="117"/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5">
      <c r="A10" s="119" t="s">
        <v>307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5">
      <c r="A11" s="117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15">
      <c r="A12" s="119" t="s">
        <v>308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5">
      <c r="A13" s="117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5">
      <c r="A14" s="119" t="s">
        <v>309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5">
      <c r="A15" s="117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15">
      <c r="A16" s="119" t="s">
        <v>330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ht="15.75">
      <c r="A17" s="117" t="s">
        <v>310</v>
      </c>
      <c r="B17" s="118"/>
      <c r="C17" s="118"/>
      <c r="D17" s="118"/>
      <c r="E17" s="118"/>
      <c r="F17" s="118"/>
      <c r="G17" s="118"/>
      <c r="H17" s="118"/>
      <c r="I17" s="120"/>
      <c r="J17" s="118"/>
    </row>
    <row r="18" spans="1:10" ht="15">
      <c r="A18" s="119" t="s">
        <v>314</v>
      </c>
      <c r="B18" s="122"/>
      <c r="C18" s="118"/>
      <c r="D18" s="118"/>
      <c r="E18" s="118"/>
      <c r="F18" s="118"/>
      <c r="G18" s="118"/>
      <c r="H18" s="118"/>
      <c r="I18" s="118"/>
      <c r="J18" s="118"/>
    </row>
    <row r="19" spans="1:10" ht="15">
      <c r="A19" s="117" t="s">
        <v>313</v>
      </c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 ht="15">
      <c r="A20" s="117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9" ht="15">
      <c r="A21" s="119" t="s">
        <v>316</v>
      </c>
      <c r="B21" s="123"/>
      <c r="C21" s="123"/>
      <c r="D21" s="123"/>
      <c r="E21" s="123"/>
      <c r="F21" s="123"/>
      <c r="G21" s="123"/>
      <c r="H21" s="123"/>
      <c r="I21" s="123"/>
    </row>
    <row r="22" spans="1:9" ht="15">
      <c r="A22" s="119" t="s">
        <v>315</v>
      </c>
      <c r="B22" s="123"/>
      <c r="C22" s="123"/>
      <c r="D22" s="123"/>
      <c r="E22" s="123"/>
      <c r="F22" s="123"/>
      <c r="G22" s="123"/>
      <c r="H22" s="123"/>
      <c r="I22" s="123"/>
    </row>
    <row r="23" ht="15">
      <c r="A23" s="117"/>
    </row>
    <row r="24" ht="15">
      <c r="A24" s="119" t="s">
        <v>311</v>
      </c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sheetProtection/>
  <mergeCells count="2">
    <mergeCell ref="A2:J2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2015-04-27T13:33:03Z</cp:lastPrinted>
  <dcterms:created xsi:type="dcterms:W3CDTF">2008-10-17T11:51:54Z</dcterms:created>
  <dcterms:modified xsi:type="dcterms:W3CDTF">2015-04-27T13:33:41Z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